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5\02-FEBRERO\IBESTAT\buenos\"/>
    </mc:Choice>
  </mc:AlternateContent>
  <xr:revisionPtr revIDLastSave="0" documentId="8_{3CE71CE9-2491-457C-8144-6F16AC212BB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2" i="1" l="1"/>
  <c r="D82" i="1"/>
  <c r="L66" i="1"/>
  <c r="L67" i="1"/>
  <c r="L68" i="1"/>
  <c r="L69" i="1"/>
  <c r="L70" i="1"/>
  <c r="L71" i="1"/>
  <c r="L65" i="1"/>
  <c r="N71" i="1"/>
  <c r="N70" i="1"/>
  <c r="N69" i="1"/>
  <c r="N68" i="1"/>
  <c r="N67" i="1"/>
  <c r="N66" i="1"/>
  <c r="N65" i="1"/>
  <c r="N50" i="1"/>
  <c r="N49" i="1"/>
  <c r="N48" i="1"/>
  <c r="N47" i="1"/>
  <c r="N46" i="1"/>
  <c r="L47" i="1" l="1"/>
  <c r="L48" i="1"/>
  <c r="L49" i="1"/>
  <c r="L50" i="1"/>
  <c r="L46" i="1"/>
  <c r="D58" i="1"/>
  <c r="E58" i="1"/>
  <c r="F58" i="1"/>
  <c r="G58" i="1"/>
  <c r="C58" i="1"/>
  <c r="D39" i="1"/>
  <c r="E39" i="1"/>
  <c r="F39" i="1"/>
  <c r="G39" i="1"/>
  <c r="H39" i="1"/>
  <c r="C39" i="1"/>
  <c r="H38" i="1"/>
  <c r="H28" i="1"/>
  <c r="H29" i="1"/>
  <c r="H30" i="1"/>
  <c r="H31" i="1"/>
  <c r="H32" i="1"/>
  <c r="H33" i="1"/>
  <c r="H34" i="1"/>
  <c r="H35" i="1"/>
  <c r="H36" i="1"/>
  <c r="H37" i="1"/>
  <c r="H27" i="1"/>
  <c r="O39" i="1"/>
  <c r="N39" i="1"/>
  <c r="M39" i="1"/>
  <c r="L39" i="1"/>
  <c r="K39" i="1"/>
  <c r="P38" i="1"/>
  <c r="P37" i="1"/>
  <c r="P36" i="1"/>
  <c r="P35" i="1"/>
  <c r="P34" i="1"/>
  <c r="P39" i="1" s="1"/>
  <c r="P33" i="1"/>
  <c r="P32" i="1"/>
  <c r="P31" i="1"/>
  <c r="P30" i="1"/>
  <c r="P29" i="1"/>
  <c r="P28" i="1"/>
  <c r="P27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C19" i="1"/>
  <c r="E182" i="1" l="1"/>
  <c r="E176" i="1"/>
  <c r="E170" i="1"/>
  <c r="E165" i="1"/>
  <c r="E159" i="1"/>
  <c r="E154" i="1"/>
</calcChain>
</file>

<file path=xl/sharedStrings.xml><?xml version="1.0" encoding="utf-8"?>
<sst xmlns="http://schemas.openxmlformats.org/spreadsheetml/2006/main" count="254" uniqueCount="148">
  <si>
    <t xml:space="preserve">Incidents gestionats pel SEIB112 </t>
  </si>
  <si>
    <t>Total d'incidents i mitjana diària per mesos (prioritat 1 a la 5)</t>
  </si>
  <si>
    <t>Total d'Incidents per prioritats i mesos (prioritat 1 a la 5)</t>
  </si>
  <si>
    <t>Mes</t>
  </si>
  <si>
    <t xml:space="preserve">Total Incidents </t>
  </si>
  <si>
    <t>Mitjana  diària</t>
  </si>
  <si>
    <t>Mitjana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</si>
  <si>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</si>
  <si>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</si>
  <si>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</si>
  <si>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</si>
  <si>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</si>
  <si>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</si>
  <si>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</si>
  <si>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</si>
  <si>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</si>
  <si>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</si>
  <si>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</si>
  <si>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</si>
  <si>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</si>
  <si>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Prioritat 1</t>
  </si>
  <si>
    <t>Prioritat 2</t>
  </si>
  <si>
    <t>Prioritat 3</t>
  </si>
  <si>
    <t>Prioritat 4</t>
  </si>
  <si>
    <t>Prioritat 5</t>
  </si>
  <si>
    <t>Total d'incidents per illes i mesos  (prioritat 1 a la 5)</t>
  </si>
  <si>
    <t xml:space="preserve">Mallorca </t>
  </si>
  <si>
    <t>Eivissa</t>
  </si>
  <si>
    <t>Menorca</t>
  </si>
  <si>
    <t>Formentera</t>
  </si>
  <si>
    <t>Desconegut</t>
  </si>
  <si>
    <t>Any 2023</t>
  </si>
  <si>
    <t>Percentatge sobre el total d'incidents per illes (prioritat 1 a la 5)</t>
  </si>
  <si>
    <t>Illa</t>
  </si>
  <si>
    <t xml:space="preserve">Percentatge </t>
  </si>
  <si>
    <t>Total d'incidents per idiomes i illes (prioritat 1 a la 5)</t>
  </si>
  <si>
    <t>Idioma</t>
  </si>
  <si>
    <t>Castellà</t>
  </si>
  <si>
    <t>Català</t>
  </si>
  <si>
    <t>Anglès</t>
  </si>
  <si>
    <t>Alemany</t>
  </si>
  <si>
    <t>Francès</t>
  </si>
  <si>
    <t>Italià</t>
  </si>
  <si>
    <t>Percentatge sobre el total d'incidents per idiomes (prioritat 1 a la 5)</t>
  </si>
  <si>
    <t xml:space="preserve">Total activacions psicològiques </t>
  </si>
  <si>
    <t>Total d'incidents per municipi (prioritat 1 a la 5)</t>
  </si>
  <si>
    <t>Municipi</t>
  </si>
  <si>
    <t>Alaior</t>
  </si>
  <si>
    <t>Alaró</t>
  </si>
  <si>
    <t>Alcudia</t>
  </si>
  <si>
    <t>Algaida</t>
  </si>
  <si>
    <t>Andratx</t>
  </si>
  <si>
    <t>Ariany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</si>
  <si>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</si>
  <si>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</si>
  <si>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</si>
  <si>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</si>
  <si>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</si>
  <si>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</si>
  <si>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</si>
  <si>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</si>
  <si>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</si>
  <si>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Es Castell</t>
  </si>
  <si>
    <t>Ciutadella de Menorca</t>
  </si>
  <si>
    <t>Consell</t>
  </si>
  <si>
    <t>Costitx</t>
  </si>
  <si>
    <t>Deià</t>
  </si>
  <si>
    <t>Escorca</t>
  </si>
  <si>
    <t>Esporles</t>
  </si>
  <si>
    <t>Estellencs</t>
  </si>
  <si>
    <t>Felanitx</t>
  </si>
  <si>
    <t>Ferreries</t>
  </si>
  <si>
    <t>Fornalutx</t>
  </si>
  <si>
    <t>Inca</t>
  </si>
  <si>
    <t>Lloret de Vistalegre</t>
  </si>
  <si>
    <t>Lloseta</t>
  </si>
  <si>
    <t>Llubí</t>
  </si>
  <si>
    <t>Llucmajor</t>
  </si>
  <si>
    <t>Manacor</t>
  </si>
  <si>
    <t>Mancor de la Vall</t>
  </si>
  <si>
    <t>Maó</t>
  </si>
  <si>
    <t>Maria de la Salut</t>
  </si>
  <si>
    <t>Marratxí</t>
  </si>
  <si>
    <t>Es Mercadal</t>
  </si>
  <si>
    <t>Es Migjorn Gran</t>
  </si>
  <si>
    <t>Montuïri</t>
  </si>
  <si>
    <t>Muro</t>
  </si>
  <si>
    <t>Palma</t>
  </si>
  <si>
    <t>Petra</t>
  </si>
  <si>
    <t>Sa Pobla</t>
  </si>
  <si>
    <t>Pollença</t>
  </si>
  <si>
    <t>Porreres</t>
  </si>
  <si>
    <t>Puigpunyent</t>
  </si>
  <si>
    <t>Ses Salines</t>
  </si>
  <si>
    <t>Sant Antoni de Portmany</t>
  </si>
  <si>
    <t xml:space="preserve">Sant Joan </t>
  </si>
  <si>
    <t>Sant Joan de Labritja</t>
  </si>
  <si>
    <t>Sant Josep de sa Talaia</t>
  </si>
  <si>
    <t>Sant Llorenç des Cardassar</t>
  </si>
  <si>
    <t>Sant Lluís</t>
  </si>
  <si>
    <t>Santa Eugènia</t>
  </si>
  <si>
    <t>Santa Eulària des Riu</t>
  </si>
  <si>
    <t>Santa Margalida</t>
  </si>
  <si>
    <t>Santa Maria del Camí</t>
  </si>
  <si>
    <t>Santanyí</t>
  </si>
  <si>
    <t>Selva</t>
  </si>
  <si>
    <t>Sencelles</t>
  </si>
  <si>
    <t>Sineu</t>
  </si>
  <si>
    <t>Sóller</t>
  </si>
  <si>
    <t>Son Servera</t>
  </si>
  <si>
    <t>Valldemossa</t>
  </si>
  <si>
    <t>Vilafranca de Bonany</t>
  </si>
  <si>
    <t>Temps mitjà de duplicació d'incidents (prioritats 1 a 4)</t>
  </si>
  <si>
    <t>Prioritats</t>
  </si>
  <si>
    <t>P1</t>
  </si>
  <si>
    <t>P2</t>
  </si>
  <si>
    <t>P3</t>
  </si>
  <si>
    <t>P4</t>
  </si>
  <si>
    <t>Incidents relacionats amb l'activitat humana</t>
  </si>
  <si>
    <t>Incidents relacionats amb el tràfic de vehicles</t>
  </si>
  <si>
    <t>Incidents relacionats amb la navegació aèria</t>
  </si>
  <si>
    <t>Incidents relacionats amb la navegació marítima</t>
  </si>
  <si>
    <t>Incidents relacionats amb el tràfic ferroviari</t>
  </si>
  <si>
    <t>Incidents relacionats amb el trànsit de persones en la via pública</t>
  </si>
  <si>
    <t>TOTAL</t>
  </si>
  <si>
    <t>Incidents relacionats amb l'activitat industrial</t>
  </si>
  <si>
    <t>Emmagatzematge o fabricació de matèries perilloses</t>
  </si>
  <si>
    <t>Emmagatzematge o producció industrial</t>
  </si>
  <si>
    <t>Incidents relacionats amb l'activitat urbana i rural</t>
  </si>
  <si>
    <t>Edificis, estructures i establiments</t>
  </si>
  <si>
    <t>Mobiliari i elements urbans</t>
  </si>
  <si>
    <t>Agricultura i ramaderia</t>
  </si>
  <si>
    <t>Incidents relacionats amb l'activitat esportiva, d'oci i cultura</t>
  </si>
  <si>
    <t>Activitat en platges</t>
  </si>
  <si>
    <t>Activitat esportiva i d'oci</t>
  </si>
  <si>
    <t>Incidents relacionats amb la seguretat ciutadana</t>
  </si>
  <si>
    <t>Seguretat individual i col·lectiva</t>
  </si>
  <si>
    <t>Delictes contra la propietat</t>
  </si>
  <si>
    <t>Conflictes veïnals</t>
  </si>
  <si>
    <t>Incidents relacionats amb la protecció a la naturalesa</t>
  </si>
  <si>
    <t>Incendis</t>
  </si>
  <si>
    <t>Contaminació</t>
  </si>
  <si>
    <t>Fauna i vegetació</t>
  </si>
  <si>
    <t>Altres Incidents no classificats en els anteriors</t>
  </si>
  <si>
    <t>Altres Incidents</t>
  </si>
  <si>
    <t>Any 2024</t>
  </si>
  <si>
    <t>any 2023</t>
  </si>
  <si>
    <t xml:space="preserve">Número d'incidents de l'any 2024  segons la seva classificació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</si>
</sst>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5" fillId="0" borderId="3" xfId="0" applyFont="1" applyBorder="1" applyAlignment="1">
      <alignment horizontal="center"/>
    </xf>
    <xf numFmtId="0" fontId="6" fillId="4" borderId="3" xfId="0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10" fontId="6" fillId="0" borderId="3" xfId="1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164" fontId="9" fillId="0" borderId="3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 vertical="center" wrapText="1"/>
    </xf>
    <xf numFmtId="3" fontId="8" fillId="0" borderId="5" xfId="0" applyNumberFormat="1" applyFont="1" applyBorder="1" applyAlignment="1">
      <alignment horizontal="center" vertical="center" wrapText="1"/>
    </xf>
    <xf numFmtId="3" fontId="0" fillId="0" borderId="0" xfId="0" applyNumberFormat="1"/>
    <xf numFmtId="10" fontId="0" fillId="0" borderId="0" xfId="0" applyNumberFormat="1"/>
    <xf numFmtId="3" fontId="6" fillId="0" borderId="1" xfId="0" applyNumberFormat="1" applyFont="1" applyBorder="1" applyAlignment="1">
      <alignment horizontal="center" vertical="center" wrapText="1"/>
    </xf>
    <xf numFmtId="9" fontId="0" fillId="0" borderId="0" xfId="0" applyNumberFormat="1"/>
    <xf numFmtId="165" fontId="0" fillId="0" borderId="0" xfId="1" applyNumberFormat="1" applyFont="1"/>
    <xf numFmtId="0" fontId="2" fillId="2" borderId="0" xfId="0" applyFont="1" applyFill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6" fillId="4" borderId="1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0" borderId="4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>
                <a:solidFill>
                  <a:schemeClr val="accent1"/>
                </a:solidFill>
              </a:rPr>
              <a:t>Incidents gestionats</a:t>
            </a:r>
          </a:p>
          <a:p>
            <a:pPr>
              <a:defRPr/>
            </a:pPr>
            <a:endParaRPr lang="es-ES"/>
          </a:p>
        </c:rich>
      </c:tx>
      <c:layout>
        <c:manualLayout>
          <c:xMode val="edge"/>
          <c:yMode val="edge"/>
          <c:x val="0.38123090515729108"/>
          <c:y val="1.36752155413971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0760236866943355"/>
          <c:y val="0.12591079444644387"/>
          <c:w val="0.84979755878576102"/>
          <c:h val="0.70209675979353148"/>
        </c:manualLayout>
      </c:layout>
      <c:lineChart>
        <c:grouping val="standard"/>
        <c:varyColors val="0"/>
        <c:ser>
          <c:idx val="0"/>
          <c:order val="0"/>
          <c:tx>
            <c:v>2024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8410</c:v>
                </c:pt>
                <c:pt idx="1">
                  <c:v>8036</c:v>
                </c:pt>
                <c:pt idx="2">
                  <c:v>8967</c:v>
                </c:pt>
                <c:pt idx="3">
                  <c:v>9844</c:v>
                </c:pt>
                <c:pt idx="4">
                  <c:v>12034</c:v>
                </c:pt>
                <c:pt idx="5">
                  <c:v>14009</c:v>
                </c:pt>
                <c:pt idx="6">
                  <c:v>15756</c:v>
                </c:pt>
                <c:pt idx="7">
                  <c:v>15923</c:v>
                </c:pt>
                <c:pt idx="8">
                  <c:v>12554</c:v>
                </c:pt>
                <c:pt idx="9">
                  <c:v>11639</c:v>
                </c:pt>
                <c:pt idx="10">
                  <c:v>9216</c:v>
                </c:pt>
                <c:pt idx="11">
                  <c:v>9766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B0-4586-A75A-5ED108FDCEB3}"/>
            </c:ext>
          </c:extLst>
        </c:ser>
        <c:ser>
          <c:idx val="1"/>
          <c:order val="1"/>
          <c:tx>
            <c:v>2023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7979</c:v>
                </c:pt>
                <c:pt idx="1">
                  <c:v>7795</c:v>
                </c:pt>
                <c:pt idx="2">
                  <c:v>8429</c:v>
                </c:pt>
                <c:pt idx="3">
                  <c:v>9882</c:v>
                </c:pt>
                <c:pt idx="4">
                  <c:v>10965</c:v>
                </c:pt>
                <c:pt idx="5">
                  <c:v>13507</c:v>
                </c:pt>
                <c:pt idx="6">
                  <c:v>16227</c:v>
                </c:pt>
                <c:pt idx="7">
                  <c:v>15802</c:v>
                </c:pt>
                <c:pt idx="8">
                  <c:v>12572</c:v>
                </c:pt>
                <c:pt idx="9">
                  <c:v>11520</c:v>
                </c:pt>
                <c:pt idx="10">
                  <c:v>8637</c:v>
                </c:pt>
                <c:pt idx="11">
                  <c:v>8835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B0-4586-A75A-5ED108FDC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7696688"/>
        <c:axId val="127697168"/>
      </c:lineChart>
      <c:catAx>
        <c:axId val="127696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697168"/>
        <c:crosses val="autoZero"/>
        <c:auto val="1"/>
        <c:lblAlgn val="ctr"/>
        <c:lblOffset val="100"/>
        <c:noMultiLvlLbl val="0"/>
      </c:catAx>
      <c:valAx>
        <c:axId val="12769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7696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5083774652032"/>
          <c:y val="0.91233553447369375"/>
          <c:w val="0.16129832450695938"/>
          <c:h val="7.08665791501195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1076326</xdr:colOff>
      <xdr:row>3</xdr:row>
      <xdr:rowOff>185735</xdr:rowOff>
    </xdr:from>
    <xdr:to>
      <xdr:col>13</xdr:col>
      <xdr:colOff>523875</xdr:colOff>
      <xdr:row>19</xdr:row>
      <xdr:rowOff>161925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8899CBE-37A8-3A9E-386B-8EDDF169B6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89"/>
  <sheetViews>
    <sheetView tabSelected="1" topLeftCell="A6" zoomScaleNormal="100" workbookViewId="0">
      <selection activeCell="L21" sqref="L21"/>
    </sheetView>
  </sheetViews>
  <sheetFormatPr baseColWidth="10" defaultColWidth="9.140625" defaultRowHeight="15" x14ac:dyDescent="0.25"/>
  <cols>
    <col min="2" max="3" width="16.7109375" customWidth="1"/>
    <col min="4" max="4" width="19.85546875" customWidth="1"/>
    <col min="5" max="10" width="16.7109375" customWidth="1"/>
    <col min="11" max="11" width="22.7109375" customWidth="1"/>
    <col min="12" max="12" width="21.7109375" customWidth="1"/>
    <col min="13" max="16" width="16.7109375" customWidth="1"/>
  </cols>
  <sheetData>
    <row r="1" spans="2:16" ht="20.25" x14ac:dyDescent="0.3">
      <c r="B1" s="18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3" spans="2:16" ht="15.75" x14ac:dyDescent="0.25">
      <c r="B3" s="21" t="s">
        <v>1</v>
      </c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</row>
    <row r="5" spans="2:16" x14ac:dyDescent="0.25">
      <c r="C5" s="19" t="s">
        <v>145</v>
      </c>
      <c r="D5" s="20"/>
      <c r="E5" s="19" t="s">
        <v>31</v>
      </c>
      <c r="F5" s="20"/>
    </row>
    <row r="6" spans="2:16" x14ac:dyDescent="0.25">
      <c r="B6" s="1" t="s">
        <v>3</v>
      </c>
      <c r="C6" s="1" t="s">
        <v>4</v>
      </c>
      <c r="D6" s="1" t="s">
        <v>5</v>
      </c>
      <c r="E6" s="1" t="s">
        <v>4</v>
      </c>
      <c r="F6" s="1" t="s">
        <v>6</v>
      </c>
    </row>
    <row r="7" spans="2:16" x14ac:dyDescent="0.25">
      <c r="B7" s="2" t="s">
        <v>7</v>
      </c>
      <c r="C7" s="3">
        <v>8410</v>
      </c>
      <c r="D7" s="3">
        <f>C7/31</f>
        <v>271.29032258064518</v>
      </c>
      <c r="E7" s="3">
        <v>7979</v>
      </c>
      <c r="F7" s="3">
        <v>257.38709677419354</v>
      </c>
    </row>
    <row r="8" spans="2:16" x14ac:dyDescent="0.25">
      <c r="B8" s="2" t="s">
        <v>8</v>
      </c>
      <c r="C8" s="3">
        <v>8036</v>
      </c>
      <c r="D8" s="3">
        <f>C8/28</f>
        <v>287</v>
      </c>
      <c r="E8" s="3">
        <v>7795</v>
      </c>
      <c r="F8" s="3">
        <v>278.39285714285717</v>
      </c>
    </row>
    <row r="9" spans="2:16" x14ac:dyDescent="0.25">
      <c r="B9" s="2" t="s">
        <v>9</v>
      </c>
      <c r="C9" s="3">
        <v>8967</v>
      </c>
      <c r="D9" s="3">
        <f>C9/31</f>
        <v>289.25806451612902</v>
      </c>
      <c r="E9" s="3">
        <v>8429</v>
      </c>
      <c r="F9" s="3">
        <v>271.90322580645159</v>
      </c>
    </row>
    <row r="10" spans="2:16" x14ac:dyDescent="0.25">
      <c r="B10" s="2" t="s">
        <v>10</v>
      </c>
      <c r="C10" s="3">
        <v>9844</v>
      </c>
      <c r="D10" s="3">
        <f>C10/30</f>
        <v>328.13333333333333</v>
      </c>
      <c r="E10" s="3">
        <v>9882</v>
      </c>
      <c r="F10" s="3">
        <v>329.4</v>
      </c>
    </row>
    <row r="11" spans="2:16" x14ac:dyDescent="0.25">
      <c r="B11" s="2" t="s">
        <v>11</v>
      </c>
      <c r="C11" s="3">
        <v>12034</v>
      </c>
      <c r="D11" s="3">
        <f>C11/31</f>
        <v>388.19354838709677</v>
      </c>
      <c r="E11" s="3">
        <v>10965</v>
      </c>
      <c r="F11" s="3">
        <v>353.70967741935482</v>
      </c>
    </row>
    <row r="12" spans="2:16" x14ac:dyDescent="0.25">
      <c r="B12" s="2" t="s">
        <v>12</v>
      </c>
      <c r="C12" s="3">
        <v>14009</v>
      </c>
      <c r="D12" s="3">
        <f>C12/30</f>
        <v>466.96666666666664</v>
      </c>
      <c r="E12" s="3">
        <v>13507</v>
      </c>
      <c r="F12" s="3">
        <v>450.23333333333335</v>
      </c>
    </row>
    <row r="13" spans="2:16" x14ac:dyDescent="0.25">
      <c r="B13" s="2" t="s">
        <v>13</v>
      </c>
      <c r="C13" s="3">
        <v>15756</v>
      </c>
      <c r="D13" s="3">
        <f>C13/31</f>
        <v>508.25806451612902</v>
      </c>
      <c r="E13" s="3">
        <v>16227</v>
      </c>
      <c r="F13" s="3">
        <v>523.45161290322585</v>
      </c>
    </row>
    <row r="14" spans="2:16" x14ac:dyDescent="0.25">
      <c r="B14" s="2" t="s">
        <v>14</v>
      </c>
      <c r="C14" s="3">
        <v>15923</v>
      </c>
      <c r="D14" s="3">
        <f>C14/31</f>
        <v>513.64516129032256</v>
      </c>
      <c r="E14" s="3">
        <v>15802</v>
      </c>
      <c r="F14" s="3">
        <v>509.74193548387098</v>
      </c>
    </row>
    <row r="15" spans="2:16" x14ac:dyDescent="0.25">
      <c r="B15" s="2" t="s">
        <v>15</v>
      </c>
      <c r="C15" s="3">
        <v>12554</v>
      </c>
      <c r="D15" s="3">
        <f>C15/30</f>
        <v>418.46666666666664</v>
      </c>
      <c r="E15" s="3">
        <v>12572</v>
      </c>
      <c r="F15" s="3">
        <v>419.06666666666666</v>
      </c>
    </row>
    <row r="16" spans="2:16" x14ac:dyDescent="0.25">
      <c r="B16" s="2" t="s">
        <v>16</v>
      </c>
      <c r="C16" s="3">
        <v>11639</v>
      </c>
      <c r="D16" s="3">
        <f>C16/31</f>
        <v>375.45161290322579</v>
      </c>
      <c r="E16" s="3">
        <v>11520</v>
      </c>
      <c r="F16" s="3">
        <v>371.61290322580646</v>
      </c>
    </row>
    <row r="17" spans="2:16" x14ac:dyDescent="0.25">
      <c r="B17" s="2" t="s">
        <v>17</v>
      </c>
      <c r="C17" s="3">
        <v>9216</v>
      </c>
      <c r="D17" s="3">
        <f>C17/30</f>
        <v>307.2</v>
      </c>
      <c r="E17" s="3">
        <v>8637</v>
      </c>
      <c r="F17" s="3">
        <v>287.89999999999998</v>
      </c>
    </row>
    <row r="18" spans="2:16" x14ac:dyDescent="0.25">
      <c r="B18" s="2" t="s">
        <v>18</v>
      </c>
      <c r="C18" s="3">
        <v>9766</v>
      </c>
      <c r="D18" s="3">
        <f>C18/31</f>
        <v>315.03225806451616</v>
      </c>
      <c r="E18" s="3">
        <v>8835</v>
      </c>
      <c r="F18" s="3">
        <v>285</v>
      </c>
    </row>
    <row r="19" spans="2:16" x14ac:dyDescent="0.25">
      <c r="B19" s="4" t="s">
        <v>19</v>
      </c>
      <c r="C19" s="5">
        <f>SUM(C7:C18)</f>
        <v>136154</v>
      </c>
      <c r="D19" s="5">
        <f>C19/366</f>
        <v>372.00546448087431</v>
      </c>
      <c r="E19" s="5">
        <v>132150</v>
      </c>
      <c r="F19" s="5">
        <v>362.05479452054794</v>
      </c>
    </row>
    <row r="23" spans="2:16" ht="15.75" x14ac:dyDescent="0.25">
      <c r="B23" s="21" t="s">
        <v>2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</row>
    <row r="25" spans="2:16" x14ac:dyDescent="0.25">
      <c r="B25" s="19" t="s">
        <v>145</v>
      </c>
      <c r="C25" s="22"/>
      <c r="D25" s="22"/>
      <c r="E25" s="22"/>
      <c r="F25" s="22"/>
      <c r="G25" s="22"/>
      <c r="H25" s="20"/>
      <c r="J25" s="23" t="s">
        <v>146</v>
      </c>
      <c r="K25" s="23"/>
      <c r="L25" s="23"/>
      <c r="M25" s="23"/>
      <c r="N25" s="23"/>
      <c r="O25" s="23"/>
      <c r="P25" s="23"/>
    </row>
    <row r="26" spans="2:16" x14ac:dyDescent="0.25">
      <c r="B26" s="1" t="s">
        <v>3</v>
      </c>
      <c r="C26" s="1" t="s">
        <v>20</v>
      </c>
      <c r="D26" s="1" t="s">
        <v>21</v>
      </c>
      <c r="E26" s="1" t="s">
        <v>22</v>
      </c>
      <c r="F26" s="1" t="s">
        <v>23</v>
      </c>
      <c r="G26" s="1" t="s">
        <v>24</v>
      </c>
      <c r="H26" s="4" t="s">
        <v>19</v>
      </c>
      <c r="J26" s="1" t="s">
        <v>3</v>
      </c>
      <c r="K26" s="1" t="s">
        <v>20</v>
      </c>
      <c r="L26" s="1" t="s">
        <v>21</v>
      </c>
      <c r="M26" s="1" t="s">
        <v>22</v>
      </c>
      <c r="N26" s="1" t="s">
        <v>23</v>
      </c>
      <c r="O26" s="1" t="s">
        <v>24</v>
      </c>
      <c r="P26" s="4" t="s">
        <v>19</v>
      </c>
    </row>
    <row r="27" spans="2:16" x14ac:dyDescent="0.25">
      <c r="B27" s="2" t="s">
        <v>7</v>
      </c>
      <c r="C27" s="3">
        <v>296</v>
      </c>
      <c r="D27" s="3">
        <v>3860</v>
      </c>
      <c r="E27" s="3">
        <v>2634</v>
      </c>
      <c r="F27" s="3">
        <v>1554</v>
      </c>
      <c r="G27" s="3">
        <v>66</v>
      </c>
      <c r="H27" s="3">
        <f>SUM(C27:G27)</f>
        <v>8410</v>
      </c>
      <c r="J27" s="2" t="s">
        <v>7</v>
      </c>
      <c r="K27" s="3">
        <v>248</v>
      </c>
      <c r="L27" s="3">
        <v>3672</v>
      </c>
      <c r="M27" s="3">
        <v>2536</v>
      </c>
      <c r="N27" s="3">
        <v>1444</v>
      </c>
      <c r="O27" s="3">
        <v>79</v>
      </c>
      <c r="P27" s="3">
        <f>SUM(K27:O27)</f>
        <v>7979</v>
      </c>
    </row>
    <row r="28" spans="2:16" x14ac:dyDescent="0.25">
      <c r="B28" s="2" t="s">
        <v>8</v>
      </c>
      <c r="C28" s="3">
        <v>224</v>
      </c>
      <c r="D28" s="3">
        <v>3594</v>
      </c>
      <c r="E28" s="3">
        <v>2429</v>
      </c>
      <c r="F28" s="3">
        <v>1677</v>
      </c>
      <c r="G28" s="3">
        <v>112</v>
      </c>
      <c r="H28" s="3">
        <f t="shared" ref="H28:H38" si="0">SUM(C28:G28)</f>
        <v>8036</v>
      </c>
      <c r="J28" s="2" t="s">
        <v>8</v>
      </c>
      <c r="K28" s="3">
        <v>256</v>
      </c>
      <c r="L28" s="3">
        <v>3397</v>
      </c>
      <c r="M28" s="3">
        <v>2547</v>
      </c>
      <c r="N28" s="3">
        <v>1512</v>
      </c>
      <c r="O28" s="3">
        <v>83</v>
      </c>
      <c r="P28" s="3">
        <f t="shared" ref="P28:P38" si="1">SUM(K28:O28)</f>
        <v>7795</v>
      </c>
    </row>
    <row r="29" spans="2:16" x14ac:dyDescent="0.25">
      <c r="B29" s="2" t="s">
        <v>9</v>
      </c>
      <c r="C29" s="3">
        <v>244</v>
      </c>
      <c r="D29" s="3">
        <v>4107</v>
      </c>
      <c r="E29" s="3">
        <v>2616</v>
      </c>
      <c r="F29" s="3">
        <v>1914</v>
      </c>
      <c r="G29" s="3">
        <v>86</v>
      </c>
      <c r="H29" s="3">
        <f t="shared" si="0"/>
        <v>8967</v>
      </c>
      <c r="J29" s="2" t="s">
        <v>9</v>
      </c>
      <c r="K29" s="3">
        <v>271</v>
      </c>
      <c r="L29" s="3">
        <v>3946</v>
      </c>
      <c r="M29" s="3">
        <v>2518</v>
      </c>
      <c r="N29" s="3">
        <v>1601</v>
      </c>
      <c r="O29" s="3">
        <v>93</v>
      </c>
      <c r="P29" s="3">
        <f t="shared" si="1"/>
        <v>8429</v>
      </c>
    </row>
    <row r="30" spans="2:16" x14ac:dyDescent="0.25">
      <c r="B30" s="2" t="s">
        <v>10</v>
      </c>
      <c r="C30" s="3">
        <v>306</v>
      </c>
      <c r="D30" s="3">
        <v>4775</v>
      </c>
      <c r="E30" s="3">
        <v>2580</v>
      </c>
      <c r="F30" s="3">
        <v>2073</v>
      </c>
      <c r="G30" s="3">
        <v>110</v>
      </c>
      <c r="H30" s="3">
        <f t="shared" si="0"/>
        <v>9844</v>
      </c>
      <c r="J30" s="2" t="s">
        <v>10</v>
      </c>
      <c r="K30" s="3">
        <v>291</v>
      </c>
      <c r="L30" s="3">
        <v>4472</v>
      </c>
      <c r="M30" s="3">
        <v>2867</v>
      </c>
      <c r="N30" s="3">
        <v>2155</v>
      </c>
      <c r="O30" s="3">
        <v>97</v>
      </c>
      <c r="P30" s="3">
        <f t="shared" si="1"/>
        <v>9882</v>
      </c>
    </row>
    <row r="31" spans="2:16" x14ac:dyDescent="0.25">
      <c r="B31" s="2" t="s">
        <v>11</v>
      </c>
      <c r="C31" s="3">
        <v>381</v>
      </c>
      <c r="D31" s="3">
        <v>5699</v>
      </c>
      <c r="E31" s="3">
        <v>3249</v>
      </c>
      <c r="F31" s="3">
        <v>2610</v>
      </c>
      <c r="G31" s="3">
        <v>95</v>
      </c>
      <c r="H31" s="3">
        <f t="shared" si="0"/>
        <v>12034</v>
      </c>
      <c r="J31" s="2" t="s">
        <v>11</v>
      </c>
      <c r="K31" s="3">
        <v>314</v>
      </c>
      <c r="L31" s="3">
        <v>5141</v>
      </c>
      <c r="M31" s="3">
        <v>3033</v>
      </c>
      <c r="N31" s="3">
        <v>2367</v>
      </c>
      <c r="O31" s="3">
        <v>110</v>
      </c>
      <c r="P31" s="3">
        <f t="shared" si="1"/>
        <v>10965</v>
      </c>
    </row>
    <row r="32" spans="2:16" x14ac:dyDescent="0.25">
      <c r="B32" s="2" t="s">
        <v>12</v>
      </c>
      <c r="C32" s="3">
        <v>349</v>
      </c>
      <c r="D32" s="3">
        <v>6651</v>
      </c>
      <c r="E32" s="3">
        <v>3754</v>
      </c>
      <c r="F32" s="3">
        <v>3144</v>
      </c>
      <c r="G32" s="3">
        <v>111</v>
      </c>
      <c r="H32" s="3">
        <f t="shared" si="0"/>
        <v>14009</v>
      </c>
      <c r="J32" s="2" t="s">
        <v>12</v>
      </c>
      <c r="K32" s="3">
        <v>382</v>
      </c>
      <c r="L32" s="3">
        <v>6270</v>
      </c>
      <c r="M32" s="3">
        <v>3687</v>
      </c>
      <c r="N32" s="3">
        <v>3085</v>
      </c>
      <c r="O32" s="3">
        <v>83</v>
      </c>
      <c r="P32" s="3">
        <f t="shared" si="1"/>
        <v>13507</v>
      </c>
    </row>
    <row r="33" spans="2:16" x14ac:dyDescent="0.25">
      <c r="B33" s="2" t="s">
        <v>13</v>
      </c>
      <c r="C33" s="3">
        <v>464</v>
      </c>
      <c r="D33" s="3">
        <v>7510</v>
      </c>
      <c r="E33" s="3">
        <v>4109</v>
      </c>
      <c r="F33" s="3">
        <v>3574</v>
      </c>
      <c r="G33" s="3">
        <v>99</v>
      </c>
      <c r="H33" s="3">
        <f t="shared" si="0"/>
        <v>15756</v>
      </c>
      <c r="J33" s="2" t="s">
        <v>13</v>
      </c>
      <c r="K33" s="3">
        <v>468</v>
      </c>
      <c r="L33" s="3">
        <v>7587</v>
      </c>
      <c r="M33" s="3">
        <v>4386</v>
      </c>
      <c r="N33" s="3">
        <v>3664</v>
      </c>
      <c r="O33" s="3">
        <v>122</v>
      </c>
      <c r="P33" s="3">
        <f t="shared" si="1"/>
        <v>16227</v>
      </c>
    </row>
    <row r="34" spans="2:16" x14ac:dyDescent="0.25">
      <c r="B34" s="2" t="s">
        <v>14</v>
      </c>
      <c r="C34" s="3">
        <v>452</v>
      </c>
      <c r="D34" s="3">
        <v>7616</v>
      </c>
      <c r="E34" s="3">
        <v>4062</v>
      </c>
      <c r="F34" s="3">
        <v>3661</v>
      </c>
      <c r="G34" s="3">
        <v>132</v>
      </c>
      <c r="H34" s="3">
        <f t="shared" si="0"/>
        <v>15923</v>
      </c>
      <c r="J34" s="2" t="s">
        <v>14</v>
      </c>
      <c r="K34" s="3">
        <v>467</v>
      </c>
      <c r="L34" s="3">
        <v>7060</v>
      </c>
      <c r="M34" s="3">
        <v>4342</v>
      </c>
      <c r="N34" s="3">
        <v>3814</v>
      </c>
      <c r="O34" s="3">
        <v>119</v>
      </c>
      <c r="P34" s="3">
        <f t="shared" si="1"/>
        <v>15802</v>
      </c>
    </row>
    <row r="35" spans="2:16" x14ac:dyDescent="0.25">
      <c r="B35" s="2" t="s">
        <v>15</v>
      </c>
      <c r="C35" s="3">
        <v>369</v>
      </c>
      <c r="D35" s="3">
        <v>6102</v>
      </c>
      <c r="E35" s="3">
        <v>3266</v>
      </c>
      <c r="F35" s="3">
        <v>2720</v>
      </c>
      <c r="G35" s="3">
        <v>97</v>
      </c>
      <c r="H35" s="3">
        <f t="shared" si="0"/>
        <v>12554</v>
      </c>
      <c r="J35" s="2" t="s">
        <v>15</v>
      </c>
      <c r="K35" s="3">
        <v>382</v>
      </c>
      <c r="L35" s="3">
        <v>6015</v>
      </c>
      <c r="M35" s="3">
        <v>3209</v>
      </c>
      <c r="N35" s="3">
        <v>2872</v>
      </c>
      <c r="O35" s="3">
        <v>94</v>
      </c>
      <c r="P35" s="3">
        <f t="shared" si="1"/>
        <v>12572</v>
      </c>
    </row>
    <row r="36" spans="2:16" x14ac:dyDescent="0.25">
      <c r="B36" s="2" t="s">
        <v>16</v>
      </c>
      <c r="C36" s="3">
        <v>303</v>
      </c>
      <c r="D36" s="3">
        <v>5554</v>
      </c>
      <c r="E36" s="3">
        <v>3239</v>
      </c>
      <c r="F36" s="3">
        <v>2461</v>
      </c>
      <c r="G36" s="3">
        <v>82</v>
      </c>
      <c r="H36" s="3">
        <f t="shared" si="0"/>
        <v>11639</v>
      </c>
      <c r="J36" s="2" t="s">
        <v>16</v>
      </c>
      <c r="K36" s="3">
        <v>402</v>
      </c>
      <c r="L36" s="3">
        <v>5417</v>
      </c>
      <c r="M36" s="3">
        <v>2952</v>
      </c>
      <c r="N36" s="3">
        <v>2643</v>
      </c>
      <c r="O36" s="3">
        <v>106</v>
      </c>
      <c r="P36" s="3">
        <f t="shared" si="1"/>
        <v>11520</v>
      </c>
    </row>
    <row r="37" spans="2:16" x14ac:dyDescent="0.25">
      <c r="B37" s="2" t="s">
        <v>17</v>
      </c>
      <c r="C37" s="3">
        <v>237</v>
      </c>
      <c r="D37" s="3">
        <v>4208</v>
      </c>
      <c r="E37" s="3">
        <v>2656</v>
      </c>
      <c r="F37" s="3">
        <v>2037</v>
      </c>
      <c r="G37" s="3">
        <v>78</v>
      </c>
      <c r="H37" s="3">
        <f t="shared" si="0"/>
        <v>9216</v>
      </c>
      <c r="J37" s="2" t="s">
        <v>17</v>
      </c>
      <c r="K37" s="3">
        <v>289</v>
      </c>
      <c r="L37" s="3">
        <v>3869</v>
      </c>
      <c r="M37" s="3">
        <v>2510</v>
      </c>
      <c r="N37" s="3">
        <v>1888</v>
      </c>
      <c r="O37" s="3">
        <v>81</v>
      </c>
      <c r="P37" s="3">
        <f t="shared" si="1"/>
        <v>8637</v>
      </c>
    </row>
    <row r="38" spans="2:16" x14ac:dyDescent="0.25">
      <c r="B38" s="2" t="s">
        <v>18</v>
      </c>
      <c r="C38" s="3">
        <v>292</v>
      </c>
      <c r="D38" s="3">
        <v>4333</v>
      </c>
      <c r="E38" s="3">
        <v>2984</v>
      </c>
      <c r="F38" s="3">
        <v>2068</v>
      </c>
      <c r="G38" s="3">
        <v>89</v>
      </c>
      <c r="H38" s="3">
        <f t="shared" si="0"/>
        <v>9766</v>
      </c>
      <c r="J38" s="2" t="s">
        <v>18</v>
      </c>
      <c r="K38" s="3">
        <v>312</v>
      </c>
      <c r="L38" s="3">
        <v>4135</v>
      </c>
      <c r="M38" s="3">
        <v>2573</v>
      </c>
      <c r="N38" s="3">
        <v>1734</v>
      </c>
      <c r="O38" s="3">
        <v>81</v>
      </c>
      <c r="P38" s="3">
        <f t="shared" si="1"/>
        <v>8835</v>
      </c>
    </row>
    <row r="39" spans="2:16" x14ac:dyDescent="0.25">
      <c r="B39" s="4" t="s">
        <v>19</v>
      </c>
      <c r="C39" s="5">
        <f>SUM(C27:C38)</f>
        <v>3917</v>
      </c>
      <c r="D39" s="5">
        <f t="shared" ref="D39:H39" si="2">SUM(D27:D38)</f>
        <v>64009</v>
      </c>
      <c r="E39" s="5">
        <f t="shared" si="2"/>
        <v>37578</v>
      </c>
      <c r="F39" s="5">
        <f t="shared" si="2"/>
        <v>29493</v>
      </c>
      <c r="G39" s="5">
        <f t="shared" si="2"/>
        <v>1157</v>
      </c>
      <c r="H39" s="5">
        <f t="shared" si="2"/>
        <v>136154</v>
      </c>
      <c r="J39" s="4" t="s">
        <v>19</v>
      </c>
      <c r="K39" s="5">
        <f>SUM(K27:K38)</f>
        <v>4082</v>
      </c>
      <c r="L39" s="5">
        <f t="shared" ref="L39:P39" si="3">SUM(L27:L38)</f>
        <v>60981</v>
      </c>
      <c r="M39" s="5">
        <f t="shared" si="3"/>
        <v>37160</v>
      </c>
      <c r="N39" s="5">
        <f t="shared" si="3"/>
        <v>28779</v>
      </c>
      <c r="O39" s="5">
        <f t="shared" si="3"/>
        <v>1148</v>
      </c>
      <c r="P39" s="5">
        <f t="shared" si="3"/>
        <v>132150</v>
      </c>
    </row>
    <row r="42" spans="2:16" ht="15.75" x14ac:dyDescent="0.25">
      <c r="B42" s="21" t="s">
        <v>25</v>
      </c>
      <c r="C42" s="21"/>
      <c r="D42" s="21"/>
      <c r="E42" s="21"/>
      <c r="F42" s="21"/>
      <c r="G42" s="21"/>
      <c r="J42" s="21" t="s">
        <v>32</v>
      </c>
      <c r="K42" s="21"/>
      <c r="L42" s="21"/>
      <c r="M42" s="21"/>
      <c r="N42" s="21"/>
    </row>
    <row r="44" spans="2:16" x14ac:dyDescent="0.25">
      <c r="B44" s="19" t="s">
        <v>145</v>
      </c>
      <c r="C44" s="22"/>
      <c r="D44" s="22"/>
      <c r="E44" s="22"/>
      <c r="F44" s="22"/>
      <c r="G44" s="20"/>
      <c r="K44" s="19" t="s">
        <v>145</v>
      </c>
      <c r="L44" s="20"/>
      <c r="M44" s="19" t="s">
        <v>31</v>
      </c>
      <c r="N44" s="20"/>
    </row>
    <row r="45" spans="2:16" x14ac:dyDescent="0.25">
      <c r="B45" s="1" t="s">
        <v>3</v>
      </c>
      <c r="C45" s="1" t="s">
        <v>26</v>
      </c>
      <c r="D45" s="1" t="s">
        <v>27</v>
      </c>
      <c r="E45" s="1" t="s">
        <v>28</v>
      </c>
      <c r="F45" s="1" t="s">
        <v>29</v>
      </c>
      <c r="G45" s="1" t="s">
        <v>30</v>
      </c>
      <c r="J45" s="1" t="s">
        <v>33</v>
      </c>
      <c r="K45" s="1" t="s">
        <v>19</v>
      </c>
      <c r="L45" s="1" t="s">
        <v>34</v>
      </c>
      <c r="M45" s="1" t="s">
        <v>19</v>
      </c>
      <c r="N45" s="1" t="s">
        <v>34</v>
      </c>
    </row>
    <row r="46" spans="2:16" x14ac:dyDescent="0.25">
      <c r="B46" s="2" t="s">
        <v>7</v>
      </c>
      <c r="C46" s="3">
        <v>7030</v>
      </c>
      <c r="D46" s="3">
        <v>1002</v>
      </c>
      <c r="E46" s="3">
        <v>325</v>
      </c>
      <c r="F46" s="3">
        <v>47</v>
      </c>
      <c r="G46" s="3">
        <v>6</v>
      </c>
      <c r="J46" s="2" t="s">
        <v>26</v>
      </c>
      <c r="K46" s="3">
        <v>109083</v>
      </c>
      <c r="L46" s="7">
        <f>K46/136154</f>
        <v>0.80117367099020231</v>
      </c>
      <c r="M46" s="3">
        <v>104590</v>
      </c>
      <c r="N46" s="7">
        <f>M46/132150</f>
        <v>0.79144911085887248</v>
      </c>
    </row>
    <row r="47" spans="2:16" x14ac:dyDescent="0.25">
      <c r="B47" s="2" t="s">
        <v>8</v>
      </c>
      <c r="C47" s="3">
        <v>6703</v>
      </c>
      <c r="D47" s="3">
        <v>969</v>
      </c>
      <c r="E47" s="3">
        <v>295</v>
      </c>
      <c r="F47" s="3">
        <v>61</v>
      </c>
      <c r="G47" s="3">
        <v>8</v>
      </c>
      <c r="J47" s="2" t="s">
        <v>27</v>
      </c>
      <c r="K47" s="3">
        <v>19041</v>
      </c>
      <c r="L47" s="7">
        <f t="shared" ref="L47:L50" si="4">K47/136154</f>
        <v>0.13984899452091015</v>
      </c>
      <c r="M47" s="3">
        <v>19628</v>
      </c>
      <c r="N47" s="7">
        <f t="shared" ref="N47:N50" si="5">M47/132150</f>
        <v>0.14852818766553158</v>
      </c>
    </row>
    <row r="48" spans="2:16" x14ac:dyDescent="0.25">
      <c r="B48" s="2" t="s">
        <v>9</v>
      </c>
      <c r="C48" s="3">
        <v>7397</v>
      </c>
      <c r="D48" s="3">
        <v>1153</v>
      </c>
      <c r="E48" s="3">
        <v>361</v>
      </c>
      <c r="F48" s="3">
        <v>48</v>
      </c>
      <c r="G48" s="3">
        <v>8</v>
      </c>
      <c r="J48" s="2" t="s">
        <v>28</v>
      </c>
      <c r="K48" s="3">
        <v>6538</v>
      </c>
      <c r="L48" s="7">
        <f t="shared" si="4"/>
        <v>4.8019154780616066E-2</v>
      </c>
      <c r="M48" s="3">
        <v>6444</v>
      </c>
      <c r="N48" s="7">
        <f t="shared" si="5"/>
        <v>4.8762769580022701E-2</v>
      </c>
    </row>
    <row r="49" spans="2:14" x14ac:dyDescent="0.25">
      <c r="B49" s="2" t="s">
        <v>10</v>
      </c>
      <c r="C49" s="3">
        <v>8147</v>
      </c>
      <c r="D49" s="3">
        <v>1227</v>
      </c>
      <c r="E49" s="3">
        <v>402</v>
      </c>
      <c r="F49" s="3">
        <v>63</v>
      </c>
      <c r="G49" s="3">
        <v>5</v>
      </c>
      <c r="J49" s="2" t="s">
        <v>29</v>
      </c>
      <c r="K49" s="3">
        <v>1424</v>
      </c>
      <c r="L49" s="7">
        <f t="shared" si="4"/>
        <v>1.0458745244355656E-2</v>
      </c>
      <c r="M49" s="3">
        <v>1409</v>
      </c>
      <c r="N49" s="7">
        <f t="shared" si="5"/>
        <v>1.0662126371547485E-2</v>
      </c>
    </row>
    <row r="50" spans="2:14" x14ac:dyDescent="0.25">
      <c r="B50" s="2" t="s">
        <v>11</v>
      </c>
      <c r="C50" s="3">
        <v>9763</v>
      </c>
      <c r="D50" s="3">
        <v>1649</v>
      </c>
      <c r="E50" s="3">
        <v>516</v>
      </c>
      <c r="F50" s="3">
        <v>103</v>
      </c>
      <c r="G50" s="3">
        <v>3</v>
      </c>
      <c r="J50" s="2" t="s">
        <v>30</v>
      </c>
      <c r="K50" s="3">
        <v>68</v>
      </c>
      <c r="L50" s="7">
        <f t="shared" si="4"/>
        <v>4.9943446391586003E-4</v>
      </c>
      <c r="M50" s="3">
        <v>79</v>
      </c>
      <c r="N50" s="7">
        <f t="shared" si="5"/>
        <v>5.9780552402572838E-4</v>
      </c>
    </row>
    <row r="51" spans="2:14" x14ac:dyDescent="0.25">
      <c r="B51" s="2" t="s">
        <v>12</v>
      </c>
      <c r="C51" s="3">
        <v>10898</v>
      </c>
      <c r="D51" s="3">
        <v>2177</v>
      </c>
      <c r="E51" s="3">
        <v>768</v>
      </c>
      <c r="F51" s="3">
        <v>161</v>
      </c>
      <c r="G51" s="3">
        <v>5</v>
      </c>
      <c r="K51" s="13"/>
    </row>
    <row r="52" spans="2:14" x14ac:dyDescent="0.25">
      <c r="B52" s="2" t="s">
        <v>13</v>
      </c>
      <c r="C52" s="3">
        <v>12094</v>
      </c>
      <c r="D52" s="3">
        <v>2591</v>
      </c>
      <c r="E52" s="3">
        <v>813</v>
      </c>
      <c r="F52" s="3">
        <v>250</v>
      </c>
      <c r="G52" s="3">
        <v>8</v>
      </c>
      <c r="H52" s="13"/>
    </row>
    <row r="53" spans="2:14" x14ac:dyDescent="0.25">
      <c r="B53" s="2" t="s">
        <v>14</v>
      </c>
      <c r="C53" s="3">
        <v>11812</v>
      </c>
      <c r="D53" s="3">
        <v>2701</v>
      </c>
      <c r="E53" s="3">
        <v>1087</v>
      </c>
      <c r="F53" s="3">
        <v>315</v>
      </c>
      <c r="G53" s="3">
        <v>8</v>
      </c>
      <c r="L53" s="14"/>
    </row>
    <row r="54" spans="2:14" x14ac:dyDescent="0.25">
      <c r="B54" s="2" t="s">
        <v>15</v>
      </c>
      <c r="C54" s="3">
        <v>9771</v>
      </c>
      <c r="D54" s="3">
        <v>1917</v>
      </c>
      <c r="E54" s="3">
        <v>711</v>
      </c>
      <c r="F54" s="3">
        <v>153</v>
      </c>
      <c r="G54" s="3">
        <v>2</v>
      </c>
    </row>
    <row r="55" spans="2:14" x14ac:dyDescent="0.25">
      <c r="B55" s="2" t="s">
        <v>16</v>
      </c>
      <c r="C55" s="3">
        <v>9518</v>
      </c>
      <c r="D55" s="3">
        <v>1570</v>
      </c>
      <c r="E55" s="3">
        <v>445</v>
      </c>
      <c r="F55" s="3">
        <v>101</v>
      </c>
      <c r="G55" s="3">
        <v>5</v>
      </c>
    </row>
    <row r="56" spans="2:14" x14ac:dyDescent="0.25">
      <c r="B56" s="2" t="s">
        <v>17</v>
      </c>
      <c r="C56" s="3">
        <v>7721</v>
      </c>
      <c r="D56" s="3">
        <v>1027</v>
      </c>
      <c r="E56" s="3">
        <v>393</v>
      </c>
      <c r="F56" s="3">
        <v>71</v>
      </c>
      <c r="G56" s="3">
        <v>4</v>
      </c>
    </row>
    <row r="57" spans="2:14" x14ac:dyDescent="0.25">
      <c r="B57" s="2" t="s">
        <v>18</v>
      </c>
      <c r="C57" s="3">
        <v>8229</v>
      </c>
      <c r="D57" s="3">
        <v>1058</v>
      </c>
      <c r="E57" s="3">
        <v>422</v>
      </c>
      <c r="F57" s="3">
        <v>51</v>
      </c>
      <c r="G57" s="3">
        <v>6</v>
      </c>
    </row>
    <row r="58" spans="2:14" x14ac:dyDescent="0.25">
      <c r="B58" s="4" t="s">
        <v>19</v>
      </c>
      <c r="C58" s="5">
        <f>SUM(C46:C57)</f>
        <v>109083</v>
      </c>
      <c r="D58" s="5">
        <f t="shared" ref="D58:G58" si="6">SUM(D46:D57)</f>
        <v>19041</v>
      </c>
      <c r="E58" s="5">
        <f t="shared" si="6"/>
        <v>6538</v>
      </c>
      <c r="F58" s="5">
        <f t="shared" si="6"/>
        <v>1424</v>
      </c>
      <c r="G58" s="5">
        <f t="shared" si="6"/>
        <v>68</v>
      </c>
      <c r="H58" s="13"/>
    </row>
    <row r="61" spans="2:14" ht="15.75" x14ac:dyDescent="0.25">
      <c r="B61" s="21" t="s">
        <v>35</v>
      </c>
      <c r="C61" s="21"/>
      <c r="D61" s="21"/>
      <c r="E61" s="21"/>
      <c r="F61" s="21"/>
      <c r="G61" s="21"/>
      <c r="J61" s="21" t="s">
        <v>43</v>
      </c>
      <c r="K61" s="21"/>
      <c r="L61" s="21"/>
      <c r="M61" s="21"/>
      <c r="N61" s="21"/>
    </row>
    <row r="63" spans="2:14" x14ac:dyDescent="0.25">
      <c r="B63" s="23" t="s">
        <v>145</v>
      </c>
      <c r="C63" s="23"/>
      <c r="D63" s="23"/>
      <c r="E63" s="23"/>
      <c r="F63" s="23"/>
      <c r="G63" s="23"/>
      <c r="K63" s="19" t="s">
        <v>145</v>
      </c>
      <c r="L63" s="20"/>
      <c r="M63" s="19" t="s">
        <v>31</v>
      </c>
      <c r="N63" s="20"/>
    </row>
    <row r="64" spans="2:14" x14ac:dyDescent="0.25">
      <c r="B64" s="1" t="s">
        <v>36</v>
      </c>
      <c r="C64" s="1" t="s">
        <v>26</v>
      </c>
      <c r="D64" s="1" t="s">
        <v>27</v>
      </c>
      <c r="E64" s="1" t="s">
        <v>28</v>
      </c>
      <c r="F64" s="1" t="s">
        <v>29</v>
      </c>
      <c r="G64" s="1" t="s">
        <v>30</v>
      </c>
      <c r="J64" s="1" t="s">
        <v>36</v>
      </c>
      <c r="K64" s="1" t="s">
        <v>19</v>
      </c>
      <c r="L64" s="1" t="s">
        <v>34</v>
      </c>
      <c r="M64" s="1" t="s">
        <v>19</v>
      </c>
      <c r="N64" s="1" t="s">
        <v>34</v>
      </c>
    </row>
    <row r="65" spans="2:14" x14ac:dyDescent="0.25">
      <c r="B65" s="2" t="s">
        <v>37</v>
      </c>
      <c r="C65" s="3">
        <v>78706</v>
      </c>
      <c r="D65" s="3">
        <v>15181</v>
      </c>
      <c r="E65" s="3">
        <v>4162</v>
      </c>
      <c r="F65" s="3">
        <v>1066</v>
      </c>
      <c r="G65" s="3">
        <v>61</v>
      </c>
      <c r="H65" s="13"/>
      <c r="I65" s="17"/>
      <c r="J65" s="2" t="s">
        <v>37</v>
      </c>
      <c r="K65" s="3">
        <v>99176</v>
      </c>
      <c r="L65" s="7">
        <f>K65/133053</f>
        <v>0.74538717653867259</v>
      </c>
      <c r="M65" s="3">
        <v>95247</v>
      </c>
      <c r="N65" s="7">
        <f>M65/132071</f>
        <v>0.72118027424642805</v>
      </c>
    </row>
    <row r="66" spans="2:14" x14ac:dyDescent="0.25">
      <c r="B66" s="2" t="s">
        <v>38</v>
      </c>
      <c r="C66" s="3">
        <v>19849</v>
      </c>
      <c r="D66" s="3">
        <v>1813</v>
      </c>
      <c r="E66" s="3">
        <v>1646</v>
      </c>
      <c r="F66" s="3">
        <v>232</v>
      </c>
      <c r="G66" s="3">
        <v>6</v>
      </c>
      <c r="H66" s="13"/>
      <c r="I66" s="17"/>
      <c r="J66" s="2" t="s">
        <v>38</v>
      </c>
      <c r="K66" s="3">
        <v>23546</v>
      </c>
      <c r="L66" s="7">
        <f t="shared" ref="L66:L71" si="7">K66/133053</f>
        <v>0.17696707327155345</v>
      </c>
      <c r="M66" s="3">
        <v>23365</v>
      </c>
      <c r="N66" s="7">
        <f t="shared" ref="N66:N71" si="8">M66/132071</f>
        <v>0.17691241832044885</v>
      </c>
    </row>
    <row r="67" spans="2:14" x14ac:dyDescent="0.25">
      <c r="B67" s="2" t="s">
        <v>39</v>
      </c>
      <c r="C67" s="3">
        <v>4953</v>
      </c>
      <c r="D67" s="3">
        <v>1057</v>
      </c>
      <c r="E67" s="3">
        <v>219</v>
      </c>
      <c r="F67" s="3">
        <v>39</v>
      </c>
      <c r="G67" s="3">
        <v>0</v>
      </c>
      <c r="H67" s="13"/>
      <c r="I67" s="17"/>
      <c r="J67" s="2" t="s">
        <v>39</v>
      </c>
      <c r="K67" s="3">
        <v>6268</v>
      </c>
      <c r="L67" s="7">
        <f t="shared" si="7"/>
        <v>4.7109046770835682E-2</v>
      </c>
      <c r="M67" s="3">
        <v>6032</v>
      </c>
      <c r="N67" s="7">
        <f t="shared" si="8"/>
        <v>4.5672403479946395E-2</v>
      </c>
    </row>
    <row r="68" spans="2:14" x14ac:dyDescent="0.25">
      <c r="B68" s="2" t="s">
        <v>40</v>
      </c>
      <c r="C68" s="3">
        <v>602</v>
      </c>
      <c r="D68" s="3">
        <v>34</v>
      </c>
      <c r="E68" s="3">
        <v>6</v>
      </c>
      <c r="F68" s="3">
        <v>2</v>
      </c>
      <c r="G68" s="3">
        <v>0</v>
      </c>
      <c r="H68" s="13"/>
      <c r="I68" s="17"/>
      <c r="J68" s="2" t="s">
        <v>40</v>
      </c>
      <c r="K68" s="3">
        <v>644</v>
      </c>
      <c r="L68" s="7">
        <f t="shared" si="7"/>
        <v>4.8401764710303413E-3</v>
      </c>
      <c r="M68" s="3">
        <v>787</v>
      </c>
      <c r="N68" s="7">
        <f t="shared" si="8"/>
        <v>5.958916037585844E-3</v>
      </c>
    </row>
    <row r="69" spans="2:14" x14ac:dyDescent="0.25">
      <c r="B69" s="2" t="s">
        <v>41</v>
      </c>
      <c r="C69" s="3">
        <v>200</v>
      </c>
      <c r="D69" s="3">
        <v>51</v>
      </c>
      <c r="E69" s="3">
        <v>52</v>
      </c>
      <c r="F69" s="3">
        <v>5</v>
      </c>
      <c r="G69" s="3">
        <v>0</v>
      </c>
      <c r="H69" s="13"/>
      <c r="I69" s="17"/>
      <c r="J69" s="2" t="s">
        <v>41</v>
      </c>
      <c r="K69" s="3">
        <v>308</v>
      </c>
      <c r="L69" s="7">
        <f t="shared" si="7"/>
        <v>2.3148670078840762E-3</v>
      </c>
      <c r="M69" s="3">
        <v>266</v>
      </c>
      <c r="N69" s="7">
        <f t="shared" si="8"/>
        <v>2.0140681905944529E-3</v>
      </c>
    </row>
    <row r="70" spans="2:14" x14ac:dyDescent="0.25">
      <c r="B70" s="2" t="s">
        <v>42</v>
      </c>
      <c r="C70" s="3">
        <v>29</v>
      </c>
      <c r="D70" s="3">
        <v>25</v>
      </c>
      <c r="E70" s="3">
        <v>10</v>
      </c>
      <c r="F70" s="3">
        <v>24</v>
      </c>
      <c r="G70" s="3">
        <v>0</v>
      </c>
      <c r="H70" s="13"/>
      <c r="I70" s="17"/>
      <c r="J70" s="2" t="s">
        <v>42</v>
      </c>
      <c r="K70" s="3">
        <v>88</v>
      </c>
      <c r="L70" s="7">
        <f t="shared" si="7"/>
        <v>6.6139057368116462E-4</v>
      </c>
      <c r="M70" s="3">
        <v>76</v>
      </c>
      <c r="N70" s="7">
        <f t="shared" si="8"/>
        <v>5.7544805445555801E-4</v>
      </c>
    </row>
    <row r="71" spans="2:14" x14ac:dyDescent="0.25">
      <c r="B71" s="2" t="s">
        <v>30</v>
      </c>
      <c r="C71" s="3">
        <v>4668</v>
      </c>
      <c r="D71" s="3">
        <v>863</v>
      </c>
      <c r="E71" s="3">
        <v>438</v>
      </c>
      <c r="F71" s="3">
        <v>53</v>
      </c>
      <c r="G71" s="3">
        <v>1</v>
      </c>
      <c r="H71" s="13"/>
      <c r="I71" s="17"/>
      <c r="J71" s="2" t="s">
        <v>30</v>
      </c>
      <c r="K71" s="3">
        <v>3023</v>
      </c>
      <c r="L71" s="7">
        <f t="shared" si="7"/>
        <v>2.2720269366342735E-2</v>
      </c>
      <c r="M71" s="3">
        <v>6377</v>
      </c>
      <c r="N71" s="7">
        <f t="shared" si="8"/>
        <v>4.8284634779777541E-2</v>
      </c>
    </row>
    <row r="72" spans="2:14" x14ac:dyDescent="0.25">
      <c r="C72" s="13"/>
      <c r="D72" s="13"/>
      <c r="E72" s="13"/>
      <c r="F72" s="13"/>
      <c r="G72" s="13"/>
      <c r="H72" s="13"/>
      <c r="K72" s="13"/>
      <c r="M72" s="13"/>
    </row>
    <row r="73" spans="2:14" x14ac:dyDescent="0.25">
      <c r="I73" s="16"/>
    </row>
    <row r="74" spans="2:14" ht="15.75" x14ac:dyDescent="0.25">
      <c r="B74" s="21" t="s">
        <v>44</v>
      </c>
      <c r="C74" s="21"/>
      <c r="D74" s="21"/>
      <c r="J74" s="21" t="s">
        <v>45</v>
      </c>
      <c r="K74" s="21"/>
      <c r="L74" s="21"/>
      <c r="M74" s="21"/>
      <c r="N74" s="21"/>
    </row>
    <row r="76" spans="2:14" x14ac:dyDescent="0.25">
      <c r="C76" s="6" t="s">
        <v>145</v>
      </c>
      <c r="D76" s="6" t="s">
        <v>31</v>
      </c>
      <c r="K76" s="1" t="s">
        <v>46</v>
      </c>
      <c r="L76" s="6" t="s">
        <v>145</v>
      </c>
      <c r="M76" s="6" t="s">
        <v>31</v>
      </c>
    </row>
    <row r="77" spans="2:14" x14ac:dyDescent="0.25">
      <c r="B77" s="1" t="s">
        <v>33</v>
      </c>
      <c r="C77" s="1" t="s">
        <v>19</v>
      </c>
      <c r="D77" s="1" t="s">
        <v>19</v>
      </c>
      <c r="K77" s="2" t="s">
        <v>47</v>
      </c>
      <c r="L77" s="3">
        <v>745</v>
      </c>
      <c r="M77" s="3">
        <v>590</v>
      </c>
    </row>
    <row r="78" spans="2:14" x14ac:dyDescent="0.25">
      <c r="B78" s="2" t="s">
        <v>26</v>
      </c>
      <c r="C78" s="3">
        <v>212</v>
      </c>
      <c r="D78" s="3">
        <v>168</v>
      </c>
      <c r="K78" s="2" t="s">
        <v>48</v>
      </c>
      <c r="L78" s="3">
        <v>300</v>
      </c>
      <c r="M78" s="3">
        <v>242</v>
      </c>
    </row>
    <row r="79" spans="2:14" x14ac:dyDescent="0.25">
      <c r="B79" s="2" t="s">
        <v>27</v>
      </c>
      <c r="C79" s="3">
        <v>26</v>
      </c>
      <c r="D79" s="3">
        <v>33</v>
      </c>
      <c r="K79" s="2" t="s">
        <v>49</v>
      </c>
      <c r="L79" s="3">
        <v>2709</v>
      </c>
      <c r="M79" s="3">
        <v>2653</v>
      </c>
    </row>
    <row r="80" spans="2:14" x14ac:dyDescent="0.25">
      <c r="B80" s="2" t="s">
        <v>28</v>
      </c>
      <c r="C80" s="3">
        <v>30</v>
      </c>
      <c r="D80" s="3">
        <v>17</v>
      </c>
      <c r="K80" s="2" t="s">
        <v>50</v>
      </c>
      <c r="L80" s="3">
        <v>634</v>
      </c>
      <c r="M80" s="3">
        <v>667</v>
      </c>
    </row>
    <row r="81" spans="2:15" x14ac:dyDescent="0.25">
      <c r="B81" s="2" t="s">
        <v>29</v>
      </c>
      <c r="C81" s="3">
        <v>9</v>
      </c>
      <c r="D81" s="3">
        <v>8</v>
      </c>
      <c r="K81" s="2" t="s">
        <v>51</v>
      </c>
      <c r="L81" s="3">
        <v>1242</v>
      </c>
      <c r="M81" s="3">
        <v>1210</v>
      </c>
      <c r="N81" s="13"/>
    </row>
    <row r="82" spans="2:15" x14ac:dyDescent="0.25">
      <c r="B82" s="4" t="s">
        <v>19</v>
      </c>
      <c r="C82" s="5">
        <f>SUM(C78:C81)</f>
        <v>277</v>
      </c>
      <c r="D82" s="5">
        <f>SUM(D78:D81)</f>
        <v>226</v>
      </c>
      <c r="K82" s="2" t="s">
        <v>52</v>
      </c>
      <c r="L82" s="3">
        <v>74</v>
      </c>
      <c r="M82" s="3">
        <v>71</v>
      </c>
    </row>
    <row r="83" spans="2:15" x14ac:dyDescent="0.25">
      <c r="K83" s="2" t="s">
        <v>53</v>
      </c>
      <c r="L83" s="3">
        <v>614</v>
      </c>
      <c r="M83" s="3">
        <v>460</v>
      </c>
    </row>
    <row r="84" spans="2:15" x14ac:dyDescent="0.25">
      <c r="K84" s="2" t="s">
        <v>54</v>
      </c>
      <c r="L84" s="3">
        <v>83</v>
      </c>
      <c r="M84" s="3">
        <v>98</v>
      </c>
    </row>
    <row r="85" spans="2:15" x14ac:dyDescent="0.25">
      <c r="K85" s="2" t="s">
        <v>55</v>
      </c>
      <c r="L85" s="3">
        <v>556</v>
      </c>
      <c r="M85" s="3">
        <v>499</v>
      </c>
    </row>
    <row r="86" spans="2:15" x14ac:dyDescent="0.25">
      <c r="K86" s="2" t="s">
        <v>56</v>
      </c>
      <c r="L86" s="3">
        <v>63</v>
      </c>
      <c r="M86" s="3">
        <v>61</v>
      </c>
    </row>
    <row r="87" spans="2:15" x14ac:dyDescent="0.25">
      <c r="K87" s="2" t="s">
        <v>57</v>
      </c>
      <c r="L87" s="3">
        <v>738</v>
      </c>
      <c r="M87" s="3">
        <v>636</v>
      </c>
    </row>
    <row r="88" spans="2:15" x14ac:dyDescent="0.25">
      <c r="K88" s="2" t="s">
        <v>58</v>
      </c>
      <c r="L88" s="3">
        <v>8433</v>
      </c>
      <c r="M88" s="3">
        <v>8534</v>
      </c>
    </row>
    <row r="89" spans="2:15" x14ac:dyDescent="0.25">
      <c r="K89" s="2" t="s">
        <v>59</v>
      </c>
      <c r="L89" s="3">
        <v>258</v>
      </c>
      <c r="M89" s="3">
        <v>280</v>
      </c>
    </row>
    <row r="90" spans="2:15" x14ac:dyDescent="0.25">
      <c r="K90" s="2" t="s">
        <v>60</v>
      </c>
      <c r="L90" s="3">
        <v>1040</v>
      </c>
      <c r="M90" s="3">
        <v>972</v>
      </c>
    </row>
    <row r="91" spans="2:15" x14ac:dyDescent="0.25">
      <c r="K91" s="2" t="s">
        <v>61</v>
      </c>
      <c r="L91" s="3">
        <v>1227</v>
      </c>
      <c r="M91" s="3">
        <v>1190</v>
      </c>
    </row>
    <row r="92" spans="2:15" x14ac:dyDescent="0.25">
      <c r="K92" s="2" t="s">
        <v>62</v>
      </c>
      <c r="L92" s="3">
        <v>311</v>
      </c>
      <c r="M92" s="3">
        <v>288</v>
      </c>
    </row>
    <row r="93" spans="2:15" x14ac:dyDescent="0.25">
      <c r="K93" s="2" t="s">
        <v>63</v>
      </c>
      <c r="L93" s="3">
        <v>2088</v>
      </c>
      <c r="M93" s="3">
        <v>2113</v>
      </c>
      <c r="O93" s="13"/>
    </row>
    <row r="94" spans="2:15" x14ac:dyDescent="0.25">
      <c r="K94" s="2" t="s">
        <v>64</v>
      </c>
      <c r="L94" s="3">
        <v>312</v>
      </c>
      <c r="M94" s="3">
        <v>324</v>
      </c>
    </row>
    <row r="95" spans="2:15" x14ac:dyDescent="0.25">
      <c r="K95" s="2" t="s">
        <v>65</v>
      </c>
      <c r="L95" s="3">
        <v>106</v>
      </c>
      <c r="M95" s="3">
        <v>109</v>
      </c>
    </row>
    <row r="96" spans="2:15" x14ac:dyDescent="0.25">
      <c r="K96" s="2" t="s">
        <v>30</v>
      </c>
      <c r="L96" s="3">
        <v>409</v>
      </c>
      <c r="M96" s="3">
        <v>464</v>
      </c>
    </row>
    <row r="97" spans="11:13" x14ac:dyDescent="0.25">
      <c r="K97" s="2" t="s">
        <v>66</v>
      </c>
      <c r="L97" s="3">
        <v>140</v>
      </c>
      <c r="M97" s="3">
        <v>161</v>
      </c>
    </row>
    <row r="98" spans="11:13" x14ac:dyDescent="0.25">
      <c r="K98" s="2" t="s">
        <v>27</v>
      </c>
      <c r="L98" s="3">
        <v>6820</v>
      </c>
      <c r="M98" s="3">
        <v>7341</v>
      </c>
    </row>
    <row r="99" spans="11:13" x14ac:dyDescent="0.25">
      <c r="K99" s="2" t="s">
        <v>67</v>
      </c>
      <c r="L99" s="3">
        <v>333</v>
      </c>
      <c r="M99" s="3">
        <v>279</v>
      </c>
    </row>
    <row r="100" spans="11:13" x14ac:dyDescent="0.25">
      <c r="K100" s="2" t="s">
        <v>68</v>
      </c>
      <c r="L100" s="3">
        <v>260</v>
      </c>
      <c r="M100" s="3">
        <v>265</v>
      </c>
    </row>
    <row r="101" spans="11:13" x14ac:dyDescent="0.25">
      <c r="K101" s="2" t="s">
        <v>69</v>
      </c>
      <c r="L101" s="3">
        <v>62</v>
      </c>
      <c r="M101" s="3">
        <v>34</v>
      </c>
    </row>
    <row r="102" spans="11:13" x14ac:dyDescent="0.25">
      <c r="K102" s="2" t="s">
        <v>70</v>
      </c>
      <c r="L102" s="3">
        <v>1266</v>
      </c>
      <c r="M102" s="3">
        <v>1270</v>
      </c>
    </row>
    <row r="103" spans="11:13" x14ac:dyDescent="0.25">
      <c r="K103" s="2" t="s">
        <v>71</v>
      </c>
      <c r="L103" s="3">
        <v>257</v>
      </c>
      <c r="M103" s="3">
        <v>233</v>
      </c>
    </row>
    <row r="104" spans="11:13" x14ac:dyDescent="0.25">
      <c r="K104" s="2" t="s">
        <v>29</v>
      </c>
      <c r="L104" s="3">
        <v>1424</v>
      </c>
      <c r="M104" s="3">
        <v>1409</v>
      </c>
    </row>
    <row r="105" spans="11:13" x14ac:dyDescent="0.25">
      <c r="K105" s="2" t="s">
        <v>72</v>
      </c>
      <c r="L105" s="3">
        <v>99</v>
      </c>
      <c r="M105" s="3">
        <v>181</v>
      </c>
    </row>
    <row r="106" spans="11:13" x14ac:dyDescent="0.25">
      <c r="K106" s="2" t="s">
        <v>73</v>
      </c>
      <c r="L106" s="3">
        <v>2735</v>
      </c>
      <c r="M106" s="3">
        <v>2437</v>
      </c>
    </row>
    <row r="107" spans="11:13" x14ac:dyDescent="0.25">
      <c r="K107" s="2" t="s">
        <v>74</v>
      </c>
      <c r="L107" s="3">
        <v>96</v>
      </c>
      <c r="M107" s="3">
        <v>108</v>
      </c>
    </row>
    <row r="108" spans="11:13" x14ac:dyDescent="0.25">
      <c r="K108" s="2" t="s">
        <v>75</v>
      </c>
      <c r="L108" s="3">
        <v>377</v>
      </c>
      <c r="M108" s="3">
        <v>439</v>
      </c>
    </row>
    <row r="109" spans="11:13" x14ac:dyDescent="0.25">
      <c r="K109" s="2" t="s">
        <v>76</v>
      </c>
      <c r="L109" s="3">
        <v>180</v>
      </c>
      <c r="M109" s="3">
        <v>200</v>
      </c>
    </row>
    <row r="110" spans="11:13" x14ac:dyDescent="0.25">
      <c r="K110" s="2" t="s">
        <v>77</v>
      </c>
      <c r="L110" s="3">
        <v>4858</v>
      </c>
      <c r="M110" s="3">
        <v>4412</v>
      </c>
    </row>
    <row r="111" spans="11:13" x14ac:dyDescent="0.25">
      <c r="K111" s="2" t="s">
        <v>78</v>
      </c>
      <c r="L111" s="3">
        <v>4258</v>
      </c>
      <c r="M111" s="3">
        <v>3998</v>
      </c>
    </row>
    <row r="112" spans="11:13" x14ac:dyDescent="0.25">
      <c r="K112" s="2" t="s">
        <v>79</v>
      </c>
      <c r="L112" s="3">
        <v>73</v>
      </c>
      <c r="M112" s="3">
        <v>90</v>
      </c>
    </row>
    <row r="113" spans="11:13" x14ac:dyDescent="0.25">
      <c r="K113" s="2" t="s">
        <v>80</v>
      </c>
      <c r="L113" s="3">
        <v>1926</v>
      </c>
      <c r="M113" s="3">
        <v>2012</v>
      </c>
    </row>
    <row r="114" spans="11:13" x14ac:dyDescent="0.25">
      <c r="K114" s="2" t="s">
        <v>81</v>
      </c>
      <c r="L114" s="3">
        <v>126</v>
      </c>
      <c r="M114" s="3">
        <v>132</v>
      </c>
    </row>
    <row r="115" spans="11:13" x14ac:dyDescent="0.25">
      <c r="K115" s="2" t="s">
        <v>82</v>
      </c>
      <c r="L115" s="3">
        <v>3065</v>
      </c>
      <c r="M115" s="3">
        <v>3164</v>
      </c>
    </row>
    <row r="116" spans="11:13" x14ac:dyDescent="0.25">
      <c r="K116" s="2" t="s">
        <v>83</v>
      </c>
      <c r="L116" s="3">
        <v>680</v>
      </c>
      <c r="M116" s="3">
        <v>649</v>
      </c>
    </row>
    <row r="117" spans="11:13" x14ac:dyDescent="0.25">
      <c r="K117" s="2" t="s">
        <v>84</v>
      </c>
      <c r="L117" s="3">
        <v>118</v>
      </c>
      <c r="M117" s="3">
        <v>154</v>
      </c>
    </row>
    <row r="118" spans="11:13" x14ac:dyDescent="0.25">
      <c r="K118" s="2" t="s">
        <v>85</v>
      </c>
      <c r="L118" s="3">
        <v>296</v>
      </c>
      <c r="M118" s="3">
        <v>362</v>
      </c>
    </row>
    <row r="119" spans="11:13" x14ac:dyDescent="0.25">
      <c r="K119" s="2" t="s">
        <v>86</v>
      </c>
      <c r="L119" s="3">
        <v>864</v>
      </c>
      <c r="M119" s="3">
        <v>850</v>
      </c>
    </row>
    <row r="120" spans="11:13" x14ac:dyDescent="0.25">
      <c r="K120" s="2" t="s">
        <v>87</v>
      </c>
      <c r="L120" s="3">
        <v>59667</v>
      </c>
      <c r="M120" s="3">
        <v>56587</v>
      </c>
    </row>
    <row r="121" spans="11:13" x14ac:dyDescent="0.25">
      <c r="K121" s="2" t="s">
        <v>88</v>
      </c>
      <c r="L121" s="3">
        <v>260</v>
      </c>
      <c r="M121" s="3">
        <v>245</v>
      </c>
    </row>
    <row r="122" spans="11:13" x14ac:dyDescent="0.25">
      <c r="K122" s="2" t="s">
        <v>89</v>
      </c>
      <c r="L122" s="3">
        <v>852</v>
      </c>
      <c r="M122" s="3">
        <v>859</v>
      </c>
    </row>
    <row r="123" spans="11:13" x14ac:dyDescent="0.25">
      <c r="K123" s="2" t="s">
        <v>90</v>
      </c>
      <c r="L123" s="3">
        <v>1462</v>
      </c>
      <c r="M123" s="3">
        <v>1319</v>
      </c>
    </row>
    <row r="124" spans="11:13" x14ac:dyDescent="0.25">
      <c r="K124" s="2" t="s">
        <v>91</v>
      </c>
      <c r="L124" s="3">
        <v>299</v>
      </c>
      <c r="M124" s="3">
        <v>346</v>
      </c>
    </row>
    <row r="125" spans="11:13" x14ac:dyDescent="0.25">
      <c r="K125" s="2" t="s">
        <v>92</v>
      </c>
      <c r="L125" s="3">
        <v>161</v>
      </c>
      <c r="M125" s="3">
        <v>175</v>
      </c>
    </row>
    <row r="126" spans="11:13" x14ac:dyDescent="0.25">
      <c r="K126" s="2" t="s">
        <v>93</v>
      </c>
      <c r="L126" s="3">
        <v>411</v>
      </c>
      <c r="M126" s="3">
        <v>406</v>
      </c>
    </row>
    <row r="127" spans="11:13" ht="28.5" x14ac:dyDescent="0.25">
      <c r="K127" s="2" t="s">
        <v>94</v>
      </c>
      <c r="L127" s="3">
        <v>3310</v>
      </c>
      <c r="M127" s="3">
        <v>3508</v>
      </c>
    </row>
    <row r="128" spans="11:13" x14ac:dyDescent="0.25">
      <c r="K128" s="2" t="s">
        <v>95</v>
      </c>
      <c r="L128" s="3">
        <v>232</v>
      </c>
      <c r="M128" s="3">
        <v>250</v>
      </c>
    </row>
    <row r="129" spans="11:13" x14ac:dyDescent="0.25">
      <c r="K129" s="2" t="s">
        <v>96</v>
      </c>
      <c r="L129" s="3">
        <v>748</v>
      </c>
      <c r="M129" s="3">
        <v>812</v>
      </c>
    </row>
    <row r="130" spans="11:13" ht="28.5" x14ac:dyDescent="0.25">
      <c r="K130" s="2" t="s">
        <v>97</v>
      </c>
      <c r="L130" s="3">
        <v>4213</v>
      </c>
      <c r="M130" s="3">
        <v>4184</v>
      </c>
    </row>
    <row r="131" spans="11:13" ht="28.5" x14ac:dyDescent="0.25">
      <c r="K131" s="2" t="s">
        <v>98</v>
      </c>
      <c r="L131" s="3">
        <v>1072</v>
      </c>
      <c r="M131" s="3">
        <v>1118</v>
      </c>
    </row>
    <row r="132" spans="11:13" x14ac:dyDescent="0.25">
      <c r="K132" s="2" t="s">
        <v>99</v>
      </c>
      <c r="L132" s="3">
        <v>413</v>
      </c>
      <c r="M132" s="3">
        <v>405</v>
      </c>
    </row>
    <row r="133" spans="11:13" x14ac:dyDescent="0.25">
      <c r="K133" s="2" t="s">
        <v>100</v>
      </c>
      <c r="L133" s="3">
        <v>188</v>
      </c>
      <c r="M133" s="3">
        <v>185</v>
      </c>
    </row>
    <row r="134" spans="11:13" x14ac:dyDescent="0.25">
      <c r="K134" s="2" t="s">
        <v>101</v>
      </c>
      <c r="L134" s="3">
        <v>3950</v>
      </c>
      <c r="M134" s="3">
        <v>3783</v>
      </c>
    </row>
    <row r="135" spans="11:13" x14ac:dyDescent="0.25">
      <c r="K135" s="2" t="s">
        <v>102</v>
      </c>
      <c r="L135" s="3">
        <v>1146</v>
      </c>
      <c r="M135" s="3">
        <v>1148</v>
      </c>
    </row>
    <row r="136" spans="11:13" x14ac:dyDescent="0.25">
      <c r="K136" s="2" t="s">
        <v>103</v>
      </c>
      <c r="L136" s="3">
        <v>545</v>
      </c>
      <c r="M136" s="3">
        <v>509</v>
      </c>
    </row>
    <row r="137" spans="11:13" x14ac:dyDescent="0.25">
      <c r="K137" s="2" t="s">
        <v>104</v>
      </c>
      <c r="L137" s="3">
        <v>1414</v>
      </c>
      <c r="M137" s="3">
        <v>1341</v>
      </c>
    </row>
    <row r="138" spans="11:13" x14ac:dyDescent="0.25">
      <c r="K138" s="2" t="s">
        <v>105</v>
      </c>
      <c r="L138" s="3">
        <v>356</v>
      </c>
      <c r="M138" s="3">
        <v>302</v>
      </c>
    </row>
    <row r="139" spans="11:13" x14ac:dyDescent="0.25">
      <c r="K139" s="2" t="s">
        <v>106</v>
      </c>
      <c r="L139" s="3">
        <v>335</v>
      </c>
      <c r="M139" s="3">
        <v>320</v>
      </c>
    </row>
    <row r="140" spans="11:13" x14ac:dyDescent="0.25">
      <c r="K140" s="2" t="s">
        <v>107</v>
      </c>
      <c r="L140" s="3">
        <v>366</v>
      </c>
      <c r="M140" s="3">
        <v>309</v>
      </c>
    </row>
    <row r="141" spans="11:13" x14ac:dyDescent="0.25">
      <c r="K141" s="2" t="s">
        <v>108</v>
      </c>
      <c r="L141" s="3">
        <v>1083</v>
      </c>
      <c r="M141" s="3">
        <v>1002</v>
      </c>
    </row>
    <row r="142" spans="11:13" x14ac:dyDescent="0.25">
      <c r="K142" s="2" t="s">
        <v>109</v>
      </c>
      <c r="L142" s="3">
        <v>888</v>
      </c>
      <c r="M142" s="3">
        <v>872</v>
      </c>
    </row>
    <row r="143" spans="11:13" x14ac:dyDescent="0.25">
      <c r="K143" s="2" t="s">
        <v>110</v>
      </c>
      <c r="L143" s="3">
        <v>253</v>
      </c>
      <c r="M143" s="3">
        <v>284</v>
      </c>
    </row>
    <row r="144" spans="11:13" x14ac:dyDescent="0.25">
      <c r="K144" s="2" t="s">
        <v>111</v>
      </c>
      <c r="L144" s="3">
        <v>275</v>
      </c>
      <c r="M144" s="3">
        <v>240</v>
      </c>
    </row>
    <row r="146" spans="2:14" ht="15.75" x14ac:dyDescent="0.25">
      <c r="B146" s="21" t="s">
        <v>147</v>
      </c>
      <c r="C146" s="21"/>
      <c r="D146" s="21"/>
      <c r="E146" s="21"/>
      <c r="J146" s="27" t="s">
        <v>112</v>
      </c>
      <c r="K146" s="21"/>
      <c r="L146" s="21"/>
      <c r="M146" s="21"/>
      <c r="N146" s="21"/>
    </row>
    <row r="148" spans="2:14" x14ac:dyDescent="0.25">
      <c r="B148" s="31" t="s">
        <v>118</v>
      </c>
      <c r="C148" s="32"/>
      <c r="D148" s="32"/>
      <c r="E148" s="33"/>
      <c r="J148" s="8"/>
      <c r="K148" s="1" t="s">
        <v>113</v>
      </c>
      <c r="L148" s="6" t="s">
        <v>145</v>
      </c>
      <c r="M148" s="6" t="s">
        <v>31</v>
      </c>
    </row>
    <row r="149" spans="2:14" ht="15" customHeight="1" x14ac:dyDescent="0.25">
      <c r="B149" s="24" t="s">
        <v>119</v>
      </c>
      <c r="C149" s="25"/>
      <c r="D149" s="26"/>
      <c r="E149" s="3">
        <v>26281</v>
      </c>
      <c r="J149" s="9"/>
      <c r="K149" s="2" t="s">
        <v>114</v>
      </c>
      <c r="L149" s="10">
        <v>1.2962962962962963E-3</v>
      </c>
      <c r="M149" s="10">
        <v>1.261574074074074E-3</v>
      </c>
    </row>
    <row r="150" spans="2:14" ht="15" customHeight="1" x14ac:dyDescent="0.25">
      <c r="B150" s="24" t="s">
        <v>120</v>
      </c>
      <c r="C150" s="25"/>
      <c r="D150" s="26"/>
      <c r="E150" s="3">
        <v>95</v>
      </c>
      <c r="J150" s="9"/>
      <c r="K150" s="2" t="s">
        <v>115</v>
      </c>
      <c r="L150" s="10">
        <v>1.238425925925926E-3</v>
      </c>
      <c r="M150" s="10">
        <v>1.2962962962962963E-3</v>
      </c>
    </row>
    <row r="151" spans="2:14" ht="15" customHeight="1" x14ac:dyDescent="0.25">
      <c r="B151" s="24" t="s">
        <v>121</v>
      </c>
      <c r="C151" s="25"/>
      <c r="D151" s="26"/>
      <c r="E151" s="3">
        <v>906</v>
      </c>
      <c r="J151" s="9"/>
      <c r="K151" s="2" t="s">
        <v>116</v>
      </c>
      <c r="L151" s="10">
        <v>1.2962962962962963E-3</v>
      </c>
      <c r="M151" s="10">
        <v>1.25E-3</v>
      </c>
    </row>
    <row r="152" spans="2:14" ht="15" customHeight="1" x14ac:dyDescent="0.25">
      <c r="B152" s="24" t="s">
        <v>122</v>
      </c>
      <c r="C152" s="25"/>
      <c r="D152" s="26"/>
      <c r="E152" s="3">
        <v>89</v>
      </c>
      <c r="J152" s="9"/>
      <c r="K152" s="2" t="s">
        <v>117</v>
      </c>
      <c r="L152" s="10">
        <v>2.1875000000000002E-3</v>
      </c>
      <c r="M152" s="10">
        <v>1.6666666666666668E-3</v>
      </c>
    </row>
    <row r="153" spans="2:14" ht="15" customHeight="1" x14ac:dyDescent="0.25">
      <c r="B153" s="24" t="s">
        <v>123</v>
      </c>
      <c r="C153" s="25"/>
      <c r="D153" s="26"/>
      <c r="E153" s="3">
        <v>14739</v>
      </c>
    </row>
    <row r="154" spans="2:14" x14ac:dyDescent="0.25">
      <c r="B154" s="28" t="s">
        <v>124</v>
      </c>
      <c r="C154" s="29"/>
      <c r="D154" s="30"/>
      <c r="E154" s="5">
        <f>SUM(E149:E153)</f>
        <v>42110</v>
      </c>
    </row>
    <row r="155" spans="2:14" x14ac:dyDescent="0.25">
      <c r="B155" s="11"/>
      <c r="C155" s="11"/>
      <c r="D155" s="11"/>
      <c r="E155" s="11"/>
      <c r="G155" s="13"/>
    </row>
    <row r="156" spans="2:14" x14ac:dyDescent="0.25">
      <c r="B156" s="31" t="s">
        <v>125</v>
      </c>
      <c r="C156" s="32"/>
      <c r="D156" s="32"/>
      <c r="E156" s="33"/>
    </row>
    <row r="157" spans="2:14" ht="15" customHeight="1" x14ac:dyDescent="0.25">
      <c r="B157" s="24" t="s">
        <v>126</v>
      </c>
      <c r="C157" s="25"/>
      <c r="D157" s="26"/>
      <c r="E157" s="3">
        <v>15</v>
      </c>
    </row>
    <row r="158" spans="2:14" ht="15" customHeight="1" x14ac:dyDescent="0.25">
      <c r="B158" s="24" t="s">
        <v>127</v>
      </c>
      <c r="C158" s="25"/>
      <c r="D158" s="26"/>
      <c r="E158" s="3">
        <v>16</v>
      </c>
    </row>
    <row r="159" spans="2:14" x14ac:dyDescent="0.25">
      <c r="B159" s="28" t="s">
        <v>124</v>
      </c>
      <c r="C159" s="29"/>
      <c r="D159" s="30"/>
      <c r="E159" s="5">
        <f>SUM(E157:E158)</f>
        <v>31</v>
      </c>
    </row>
    <row r="160" spans="2:14" x14ac:dyDescent="0.25">
      <c r="B160" s="11"/>
      <c r="C160" s="11"/>
      <c r="D160" s="11"/>
      <c r="E160" s="11"/>
    </row>
    <row r="161" spans="2:8" x14ac:dyDescent="0.25">
      <c r="B161" s="31" t="s">
        <v>128</v>
      </c>
      <c r="C161" s="32"/>
      <c r="D161" s="32"/>
      <c r="E161" s="33"/>
    </row>
    <row r="162" spans="2:8" ht="15" customHeight="1" x14ac:dyDescent="0.25">
      <c r="B162" s="24" t="s">
        <v>129</v>
      </c>
      <c r="C162" s="25"/>
      <c r="D162" s="26"/>
      <c r="E162" s="3">
        <v>46778</v>
      </c>
    </row>
    <row r="163" spans="2:8" ht="15" customHeight="1" x14ac:dyDescent="0.25">
      <c r="B163" s="24" t="s">
        <v>130</v>
      </c>
      <c r="C163" s="25"/>
      <c r="D163" s="26"/>
      <c r="E163" s="3">
        <v>734</v>
      </c>
    </row>
    <row r="164" spans="2:8" ht="15" customHeight="1" x14ac:dyDescent="0.25">
      <c r="B164" s="24" t="s">
        <v>131</v>
      </c>
      <c r="C164" s="25"/>
      <c r="D164" s="26"/>
      <c r="E164" s="3">
        <v>41</v>
      </c>
    </row>
    <row r="165" spans="2:8" x14ac:dyDescent="0.25">
      <c r="B165" s="28" t="s">
        <v>124</v>
      </c>
      <c r="C165" s="29"/>
      <c r="D165" s="30"/>
      <c r="E165" s="5">
        <f>SUM(E162:E164)</f>
        <v>47553</v>
      </c>
    </row>
    <row r="166" spans="2:8" x14ac:dyDescent="0.25">
      <c r="B166" s="11"/>
      <c r="C166" s="11"/>
      <c r="D166" s="11"/>
      <c r="E166" s="12"/>
    </row>
    <row r="167" spans="2:8" x14ac:dyDescent="0.25">
      <c r="B167" s="31" t="s">
        <v>132</v>
      </c>
      <c r="C167" s="32"/>
      <c r="D167" s="32"/>
      <c r="E167" s="33"/>
    </row>
    <row r="168" spans="2:8" ht="15" customHeight="1" x14ac:dyDescent="0.25">
      <c r="B168" s="24" t="s">
        <v>133</v>
      </c>
      <c r="C168" s="25"/>
      <c r="D168" s="26"/>
      <c r="E168" s="15">
        <v>1426</v>
      </c>
    </row>
    <row r="169" spans="2:8" ht="15" customHeight="1" x14ac:dyDescent="0.25">
      <c r="B169" s="24" t="s">
        <v>134</v>
      </c>
      <c r="C169" s="25"/>
      <c r="D169" s="26"/>
      <c r="E169" s="3">
        <v>917</v>
      </c>
    </row>
    <row r="170" spans="2:8" x14ac:dyDescent="0.25">
      <c r="B170" s="28" t="s">
        <v>124</v>
      </c>
      <c r="C170" s="29"/>
      <c r="D170" s="30"/>
      <c r="E170" s="5">
        <f>SUM(E168:E169)</f>
        <v>2343</v>
      </c>
    </row>
    <row r="171" spans="2:8" x14ac:dyDescent="0.25">
      <c r="B171" s="11"/>
      <c r="C171" s="11"/>
      <c r="D171" s="11"/>
      <c r="E171" s="11"/>
    </row>
    <row r="172" spans="2:8" x14ac:dyDescent="0.25">
      <c r="B172" s="31" t="s">
        <v>135</v>
      </c>
      <c r="C172" s="32"/>
      <c r="D172" s="32"/>
      <c r="E172" s="33"/>
      <c r="H172" s="13"/>
    </row>
    <row r="173" spans="2:8" ht="15" customHeight="1" x14ac:dyDescent="0.25">
      <c r="B173" s="24" t="s">
        <v>136</v>
      </c>
      <c r="C173" s="25"/>
      <c r="D173" s="26"/>
      <c r="E173" s="3">
        <v>30847</v>
      </c>
    </row>
    <row r="174" spans="2:8" ht="15" customHeight="1" x14ac:dyDescent="0.25">
      <c r="B174" s="24" t="s">
        <v>137</v>
      </c>
      <c r="C174" s="25"/>
      <c r="D174" s="26"/>
      <c r="E174" s="3">
        <v>8048</v>
      </c>
    </row>
    <row r="175" spans="2:8" ht="15" customHeight="1" x14ac:dyDescent="0.25">
      <c r="B175" s="24" t="s">
        <v>138</v>
      </c>
      <c r="C175" s="25"/>
      <c r="D175" s="26"/>
      <c r="E175" s="3">
        <v>478</v>
      </c>
      <c r="H175" s="13"/>
    </row>
    <row r="176" spans="2:8" x14ac:dyDescent="0.25">
      <c r="B176" s="28" t="s">
        <v>124</v>
      </c>
      <c r="C176" s="29"/>
      <c r="D176" s="30"/>
      <c r="E176" s="5">
        <f>SUM(E173:E175)</f>
        <v>39373</v>
      </c>
    </row>
    <row r="177" spans="2:5" x14ac:dyDescent="0.25">
      <c r="B177" s="11"/>
      <c r="C177" s="11"/>
      <c r="D177" s="11"/>
      <c r="E177" s="11"/>
    </row>
    <row r="178" spans="2:5" x14ac:dyDescent="0.25">
      <c r="B178" s="31" t="s">
        <v>139</v>
      </c>
      <c r="C178" s="32"/>
      <c r="D178" s="32"/>
      <c r="E178" s="33"/>
    </row>
    <row r="179" spans="2:5" x14ac:dyDescent="0.25">
      <c r="B179" s="24" t="s">
        <v>140</v>
      </c>
      <c r="C179" s="25"/>
      <c r="D179" s="26"/>
      <c r="E179" s="3">
        <v>920</v>
      </c>
    </row>
    <row r="180" spans="2:5" x14ac:dyDescent="0.25">
      <c r="B180" s="24" t="s">
        <v>141</v>
      </c>
      <c r="C180" s="25"/>
      <c r="D180" s="26"/>
      <c r="E180" s="3">
        <v>4</v>
      </c>
    </row>
    <row r="181" spans="2:5" ht="15" customHeight="1" x14ac:dyDescent="0.25">
      <c r="B181" s="24" t="s">
        <v>142</v>
      </c>
      <c r="C181" s="25"/>
      <c r="D181" s="26"/>
      <c r="E181" s="3">
        <v>3351</v>
      </c>
    </row>
    <row r="182" spans="2:5" x14ac:dyDescent="0.25">
      <c r="B182" s="28" t="s">
        <v>124</v>
      </c>
      <c r="C182" s="29"/>
      <c r="D182" s="30"/>
      <c r="E182" s="5">
        <f>SUM(E179:E181)</f>
        <v>4275</v>
      </c>
    </row>
    <row r="184" spans="2:5" x14ac:dyDescent="0.25">
      <c r="B184" s="31" t="s">
        <v>143</v>
      </c>
      <c r="C184" s="32"/>
      <c r="D184" s="32"/>
      <c r="E184" s="33"/>
    </row>
    <row r="185" spans="2:5" x14ac:dyDescent="0.25">
      <c r="B185" s="24" t="s">
        <v>144</v>
      </c>
      <c r="C185" s="25"/>
      <c r="D185" s="26"/>
      <c r="E185" s="3">
        <v>469</v>
      </c>
    </row>
    <row r="186" spans="2:5" x14ac:dyDescent="0.25">
      <c r="B186" s="28" t="s">
        <v>124</v>
      </c>
      <c r="C186" s="29"/>
      <c r="D186" s="30"/>
      <c r="E186" s="5">
        <v>469</v>
      </c>
    </row>
    <row r="189" spans="2:5" x14ac:dyDescent="0.25">
      <c r="E189" s="13"/>
    </row>
  </sheetData>
  <mergeCells count="54">
    <mergeCell ref="B164:D164"/>
    <mergeCell ref="B184:E184"/>
    <mergeCell ref="B185:D185"/>
    <mergeCell ref="B186:D186"/>
    <mergeCell ref="B180:D180"/>
    <mergeCell ref="B181:D181"/>
    <mergeCell ref="B182:D182"/>
    <mergeCell ref="B156:E156"/>
    <mergeCell ref="B150:D150"/>
    <mergeCell ref="B149:D149"/>
    <mergeCell ref="B148:E148"/>
    <mergeCell ref="B179:D179"/>
    <mergeCell ref="B165:D165"/>
    <mergeCell ref="B167:E167"/>
    <mergeCell ref="B168:D168"/>
    <mergeCell ref="B169:D169"/>
    <mergeCell ref="B170:D170"/>
    <mergeCell ref="B172:E172"/>
    <mergeCell ref="B173:D173"/>
    <mergeCell ref="B174:D174"/>
    <mergeCell ref="B175:D175"/>
    <mergeCell ref="B176:D176"/>
    <mergeCell ref="B178:E178"/>
    <mergeCell ref="B163:D163"/>
    <mergeCell ref="B63:G63"/>
    <mergeCell ref="J61:N61"/>
    <mergeCell ref="K63:L63"/>
    <mergeCell ref="M63:N63"/>
    <mergeCell ref="J146:N146"/>
    <mergeCell ref="B146:E146"/>
    <mergeCell ref="B157:D157"/>
    <mergeCell ref="B158:D158"/>
    <mergeCell ref="B159:D159"/>
    <mergeCell ref="B161:E161"/>
    <mergeCell ref="B162:D162"/>
    <mergeCell ref="B151:D151"/>
    <mergeCell ref="B152:D152"/>
    <mergeCell ref="B153:D153"/>
    <mergeCell ref="B154:D154"/>
    <mergeCell ref="B1:P1"/>
    <mergeCell ref="C5:D5"/>
    <mergeCell ref="E5:F5"/>
    <mergeCell ref="B74:D74"/>
    <mergeCell ref="J74:N74"/>
    <mergeCell ref="B23:P23"/>
    <mergeCell ref="B3:P3"/>
    <mergeCell ref="B25:H25"/>
    <mergeCell ref="J25:P25"/>
    <mergeCell ref="B42:G42"/>
    <mergeCell ref="B44:G44"/>
    <mergeCell ref="J42:N42"/>
    <mergeCell ref="K44:L44"/>
    <mergeCell ref="M44:N44"/>
    <mergeCell ref="B61:G6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2025-03-03T09:45:20Z</dcterms:modified>
</cp:coreProperties>
</file>