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7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8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9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10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11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6.xml" ContentType="application/vnd.openxmlformats-officedocument.drawing+xml"/>
  <Override PartName="/xl/charts/chart12.xml" ContentType="application/vnd.openxmlformats-officedocument.drawingml.chart+xml"/>
  <Override PartName="/xl/theme/themeOverride1.xml" ContentType="application/vnd.openxmlformats-officedocument.themeOverride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4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5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8.xml" ContentType="application/vnd.openxmlformats-officedocument.drawing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0.xml" ContentType="application/vnd.openxmlformats-officedocument.drawing+xml"/>
  <Override PartName="/xl/charts/chart18.xml" ContentType="application/vnd.openxmlformats-officedocument.drawingml.chart+xml"/>
  <Override PartName="/xl/drawings/drawing11.xml" ContentType="application/vnd.openxmlformats-officedocument.drawing+xml"/>
  <Override PartName="/xl/charts/chart19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20.xml" ContentType="application/vnd.openxmlformats-officedocument.drawingml.chart+xml"/>
  <Override PartName="/xl/drawings/drawing13.xml" ContentType="application/vnd.openxmlformats-officedocument.drawing+xml"/>
  <Override PartName="/xl/charts/chart2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G:\4t mandat CES\04 PUBLICACIONS\01 MEMÒRIA\2021\6. Capítols maquetats i excels OK\"/>
    </mc:Choice>
  </mc:AlternateContent>
  <xr:revisionPtr revIDLastSave="0" documentId="13_ncr:1_{35E75EB5-5AF7-4A38-BC54-65A059B8DC97}" xr6:coauthVersionLast="45" xr6:coauthVersionMax="47" xr10:uidLastSave="{00000000-0000-0000-0000-000000000000}"/>
  <bookViews>
    <workbookView xWindow="-120" yWindow="-120" windowWidth="21840" windowHeight="13140" tabRatio="904" activeTab="19" xr2:uid="{00000000-000D-0000-FFFF-FFFF00000000}"/>
  </bookViews>
  <sheets>
    <sheet name="Índex de taules i gràfics" sheetId="41" r:id="rId1"/>
    <sheet name="G1" sheetId="12" r:id="rId2"/>
    <sheet name="G2" sheetId="31" r:id="rId3"/>
    <sheet name="G3" sheetId="32" r:id="rId4"/>
    <sheet name="G4" sheetId="33" r:id="rId5"/>
    <sheet name="G5" sheetId="13" r:id="rId6"/>
    <sheet name="G6-Q1" sheetId="34" r:id="rId7"/>
    <sheet name="G7" sheetId="14" r:id="rId8"/>
    <sheet name="G8" sheetId="35" r:id="rId9"/>
    <sheet name="Q2" sheetId="15" r:id="rId10"/>
    <sheet name="G9" sheetId="16" r:id="rId11"/>
    <sheet name="Q3" sheetId="17" r:id="rId12"/>
    <sheet name="G10" sheetId="21" r:id="rId13"/>
    <sheet name="Q4" sheetId="37" r:id="rId14"/>
    <sheet name="QA1-GA1" sheetId="28" r:id="rId15"/>
    <sheet name="QA2-GA2" sheetId="42" r:id="rId16"/>
    <sheet name="QA3" sheetId="45" r:id="rId17"/>
    <sheet name="QA4" sheetId="46" r:id="rId18"/>
    <sheet name="QA5" sheetId="43" r:id="rId19"/>
    <sheet name="QA6" sheetId="44" r:id="rId20"/>
  </sheets>
  <externalReferences>
    <externalReference r:id="rId21"/>
    <externalReference r:id="rId22"/>
  </externalReferences>
  <definedNames>
    <definedName name="_xlnm._FilterDatabase" localSheetId="16" hidden="1">'QA3'!$B$2:$D$2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1" i="42" l="1"/>
  <c r="B11" i="42"/>
  <c r="I3" i="35" l="1"/>
  <c r="I4" i="35"/>
  <c r="I5" i="35"/>
  <c r="I6" i="35"/>
  <c r="I7" i="35"/>
  <c r="I8" i="35"/>
  <c r="I9" i="35"/>
  <c r="I10" i="35"/>
  <c r="I11" i="35"/>
  <c r="I12" i="35"/>
  <c r="I13" i="35"/>
  <c r="I2" i="35"/>
  <c r="F3" i="35"/>
  <c r="G3" i="35"/>
  <c r="F4" i="35"/>
  <c r="G4" i="35"/>
  <c r="F5" i="35"/>
  <c r="G5" i="35"/>
  <c r="F6" i="35"/>
  <c r="G6" i="35"/>
  <c r="F7" i="35"/>
  <c r="G7" i="35"/>
  <c r="F8" i="35"/>
  <c r="G8" i="35"/>
  <c r="F9" i="35"/>
  <c r="G9" i="35"/>
  <c r="F10" i="35"/>
  <c r="G10" i="35"/>
  <c r="F11" i="35"/>
  <c r="G11" i="35"/>
  <c r="F12" i="35"/>
  <c r="G12" i="35"/>
  <c r="F13" i="35"/>
  <c r="G13" i="35"/>
  <c r="G2" i="35"/>
  <c r="F2" i="35"/>
  <c r="N16" i="34" l="1"/>
  <c r="O16" i="34"/>
  <c r="P16" i="34"/>
  <c r="Q16" i="34"/>
  <c r="R16" i="34"/>
  <c r="M16" i="34"/>
  <c r="E9" i="16" l="1"/>
  <c r="D9" i="16"/>
  <c r="C9" i="16"/>
  <c r="F20" i="15"/>
  <c r="E20" i="15"/>
  <c r="D20" i="15"/>
  <c r="C20" i="15"/>
  <c r="E14" i="35"/>
  <c r="D14" i="35"/>
  <c r="C14" i="35"/>
  <c r="D9" i="34"/>
  <c r="C9" i="34"/>
  <c r="B9" i="34"/>
  <c r="F51" i="33"/>
  <c r="E51" i="33"/>
  <c r="D51" i="33"/>
  <c r="C51" i="33"/>
  <c r="L50" i="33"/>
  <c r="K50" i="33"/>
  <c r="J50" i="33"/>
  <c r="I50" i="33"/>
  <c r="L49" i="33"/>
  <c r="K49" i="33"/>
  <c r="J49" i="33"/>
  <c r="I49" i="33"/>
  <c r="L48" i="33"/>
  <c r="K48" i="33"/>
  <c r="J48" i="33"/>
  <c r="I48" i="33"/>
  <c r="L47" i="33"/>
  <c r="K47" i="33"/>
  <c r="J47" i="33"/>
  <c r="I47" i="33"/>
  <c r="L46" i="33"/>
  <c r="K46" i="33"/>
  <c r="J46" i="33"/>
  <c r="I46" i="33"/>
  <c r="L45" i="33"/>
  <c r="K45" i="33"/>
  <c r="J45" i="33"/>
  <c r="I45" i="33"/>
  <c r="L44" i="33"/>
  <c r="K44" i="33"/>
  <c r="J44" i="33"/>
  <c r="I44" i="33"/>
  <c r="L43" i="33"/>
  <c r="K43" i="33"/>
  <c r="J43" i="33"/>
  <c r="I43" i="33"/>
  <c r="L42" i="33"/>
  <c r="K42" i="33"/>
  <c r="J42" i="33"/>
  <c r="I42" i="33"/>
  <c r="L41" i="33"/>
  <c r="K41" i="33"/>
  <c r="J41" i="33"/>
  <c r="I41" i="33"/>
  <c r="L40" i="33"/>
  <c r="K40" i="33"/>
  <c r="J40" i="33"/>
  <c r="I40" i="33"/>
  <c r="L39" i="33"/>
  <c r="K39" i="33"/>
  <c r="J39" i="33"/>
  <c r="I39" i="33"/>
  <c r="F33" i="33"/>
  <c r="E33" i="33"/>
  <c r="D33" i="33"/>
  <c r="C33" i="33"/>
  <c r="L32" i="33"/>
  <c r="K32" i="33"/>
  <c r="J32" i="33"/>
  <c r="I32" i="33"/>
  <c r="L31" i="33"/>
  <c r="K31" i="33"/>
  <c r="J31" i="33"/>
  <c r="I31" i="33"/>
  <c r="L30" i="33"/>
  <c r="K30" i="33"/>
  <c r="J30" i="33"/>
  <c r="I30" i="33"/>
  <c r="L29" i="33"/>
  <c r="K29" i="33"/>
  <c r="J29" i="33"/>
  <c r="I29" i="33"/>
  <c r="L28" i="33"/>
  <c r="K28" i="33"/>
  <c r="J28" i="33"/>
  <c r="I28" i="33"/>
  <c r="L27" i="33"/>
  <c r="K27" i="33"/>
  <c r="J27" i="33"/>
  <c r="I27" i="33"/>
  <c r="L26" i="33"/>
  <c r="K26" i="33"/>
  <c r="J26" i="33"/>
  <c r="I26" i="33"/>
  <c r="L25" i="33"/>
  <c r="K25" i="33"/>
  <c r="J25" i="33"/>
  <c r="I25" i="33"/>
  <c r="L24" i="33"/>
  <c r="K24" i="33"/>
  <c r="J24" i="33"/>
  <c r="I24" i="33"/>
  <c r="L23" i="33"/>
  <c r="K23" i="33"/>
  <c r="J23" i="33"/>
  <c r="I23" i="33"/>
  <c r="L22" i="33"/>
  <c r="K22" i="33"/>
  <c r="J22" i="33"/>
  <c r="I22" i="33"/>
  <c r="L21" i="33"/>
  <c r="K21" i="33"/>
  <c r="J21" i="33"/>
  <c r="I21" i="33"/>
  <c r="F15" i="33"/>
  <c r="E15" i="33"/>
  <c r="D15" i="33"/>
  <c r="C15" i="33"/>
  <c r="L14" i="33"/>
  <c r="K14" i="33"/>
  <c r="J14" i="33"/>
  <c r="I14" i="33"/>
  <c r="L13" i="33"/>
  <c r="K13" i="33"/>
  <c r="J13" i="33"/>
  <c r="I13" i="33"/>
  <c r="L12" i="33"/>
  <c r="K12" i="33"/>
  <c r="J12" i="33"/>
  <c r="I12" i="33"/>
  <c r="L11" i="33"/>
  <c r="K11" i="33"/>
  <c r="J11" i="33"/>
  <c r="I11" i="33"/>
  <c r="L10" i="33"/>
  <c r="K10" i="33"/>
  <c r="J10" i="33"/>
  <c r="I10" i="33"/>
  <c r="L9" i="33"/>
  <c r="K9" i="33"/>
  <c r="J9" i="33"/>
  <c r="I9" i="33"/>
  <c r="L8" i="33"/>
  <c r="K8" i="33"/>
  <c r="J8" i="33"/>
  <c r="I8" i="33"/>
  <c r="L7" i="33"/>
  <c r="K7" i="33"/>
  <c r="J7" i="33"/>
  <c r="I7" i="33"/>
  <c r="L6" i="33"/>
  <c r="K6" i="33"/>
  <c r="J6" i="33"/>
  <c r="I6" i="33"/>
  <c r="L5" i="33"/>
  <c r="K5" i="33"/>
  <c r="J5" i="33"/>
  <c r="I5" i="33"/>
  <c r="L4" i="33"/>
  <c r="K4" i="33"/>
  <c r="J4" i="33"/>
  <c r="I4" i="33"/>
  <c r="L3" i="33"/>
  <c r="K3" i="33"/>
  <c r="J3" i="33"/>
  <c r="I3" i="33"/>
  <c r="K15" i="33" l="1"/>
  <c r="L15" i="33"/>
  <c r="L33" i="33"/>
  <c r="L51" i="33"/>
  <c r="K51" i="33"/>
  <c r="K33" i="33"/>
</calcChain>
</file>

<file path=xl/sharedStrings.xml><?xml version="1.0" encoding="utf-8"?>
<sst xmlns="http://schemas.openxmlformats.org/spreadsheetml/2006/main" count="424" uniqueCount="256">
  <si>
    <t>Total</t>
  </si>
  <si>
    <t>Palma</t>
  </si>
  <si>
    <t>Menorca</t>
  </si>
  <si>
    <t>Eivissa</t>
  </si>
  <si>
    <t>Gener</t>
  </si>
  <si>
    <t>Febrer</t>
  </si>
  <si>
    <t>Març</t>
  </si>
  <si>
    <t>Abril</t>
  </si>
  <si>
    <t>Maig</t>
  </si>
  <si>
    <t>Juny</t>
  </si>
  <si>
    <t>Juliol</t>
  </si>
  <si>
    <t>Agost</t>
  </si>
  <si>
    <t>Septembre</t>
  </si>
  <si>
    <t>Octubre</t>
  </si>
  <si>
    <t>Novembre</t>
  </si>
  <si>
    <t>Desembre</t>
  </si>
  <si>
    <t>Variació</t>
  </si>
  <si>
    <t>Pes relatiu</t>
  </si>
  <si>
    <t>Nacionals</t>
  </si>
  <si>
    <t>2019 Nacionals</t>
  </si>
  <si>
    <t>2019 Internacionals</t>
  </si>
  <si>
    <t>2020 Nacionals</t>
  </si>
  <si>
    <t>2020 Internacionals</t>
  </si>
  <si>
    <t>Internacionals</t>
  </si>
  <si>
    <t>Arribades</t>
  </si>
  <si>
    <t>Mallorca</t>
  </si>
  <si>
    <t>Formentera</t>
  </si>
  <si>
    <t>La Savina</t>
  </si>
  <si>
    <t>Alcudia</t>
  </si>
  <si>
    <t>Mao</t>
  </si>
  <si>
    <t>Granels líquids</t>
  </si>
  <si>
    <t>Granels sòlids</t>
  </si>
  <si>
    <t>Mercaderia general</t>
  </si>
  <si>
    <t>Total de mercaderies</t>
  </si>
  <si>
    <t>Total de mercaderies 2019</t>
  </si>
  <si>
    <t>Total de mercaderies 2020</t>
  </si>
  <si>
    <t>gener</t>
  </si>
  <si>
    <t>febrer</t>
  </si>
  <si>
    <t>març</t>
  </si>
  <si>
    <t>abril</t>
  </si>
  <si>
    <t>maig</t>
  </si>
  <si>
    <t>juny</t>
  </si>
  <si>
    <t>juliol</t>
  </si>
  <si>
    <t>agost</t>
  </si>
  <si>
    <t>setembre</t>
  </si>
  <si>
    <t>octubre</t>
  </si>
  <si>
    <t>novembre</t>
  </si>
  <si>
    <t>decembre</t>
  </si>
  <si>
    <t>Turismes</t>
  </si>
  <si>
    <t>Motocicletes</t>
  </si>
  <si>
    <t>Autobusos</t>
  </si>
  <si>
    <t>Camions i furgonetes</t>
  </si>
  <si>
    <t>Totals*</t>
  </si>
  <si>
    <t>Gasolina</t>
  </si>
  <si>
    <t>Dièsel</t>
  </si>
  <si>
    <t>Híbrid</t>
  </si>
  <si>
    <t>Elèctric</t>
  </si>
  <si>
    <t>Gas liquat de petroli</t>
  </si>
  <si>
    <t>Gas natural</t>
  </si>
  <si>
    <t>IMD</t>
  </si>
  <si>
    <t>Pesants (%)</t>
  </si>
  <si>
    <t>Mobilitat anual (milions)</t>
  </si>
  <si>
    <t>Menorca*</t>
  </si>
  <si>
    <t>Eivissa**</t>
  </si>
  <si>
    <t>Font: Consell de Mallorca, de Menorca i d'Eivissa i Formentera</t>
  </si>
  <si>
    <t>Any 2019</t>
  </si>
  <si>
    <t>Any 2020</t>
  </si>
  <si>
    <t>&gt;25.000</t>
  </si>
  <si>
    <t>Font: Consell de Mallorca</t>
  </si>
  <si>
    <t>Autobús</t>
  </si>
  <si>
    <t>Metro</t>
  </si>
  <si>
    <t>Setembre</t>
  </si>
  <si>
    <t>Bicipalma</t>
  </si>
  <si>
    <t>Passatgers</t>
  </si>
  <si>
    <t>Viatges</t>
  </si>
  <si>
    <t>% pesants</t>
  </si>
  <si>
    <t>Longitud de la xarxa viària
(IMD)</t>
  </si>
  <si>
    <t>&lt;1.000</t>
  </si>
  <si>
    <t>1000-1999</t>
  </si>
  <si>
    <t>2.000-4.999</t>
  </si>
  <si>
    <t>5.000-9.999</t>
  </si>
  <si>
    <t>10.000-14.999</t>
  </si>
  <si>
    <t>15.000-24.999</t>
  </si>
  <si>
    <t>Índex de quadres i gràfics. I.I.8: El sector del transport</t>
  </si>
  <si>
    <t>Font: Consell Insular de Mallorca</t>
  </si>
  <si>
    <t>Font: Institut Nacional d'Estadística. Dades en milers de passatgers</t>
  </si>
  <si>
    <t>Font: Ajuntament de Palma, Bicipalma</t>
  </si>
  <si>
    <t>Font: Consell Insular de Menorca</t>
  </si>
  <si>
    <t>Font: IBESTAT a partir de les dades d'Aeropuertos Españoles y Navegación Aérea (AENA)</t>
  </si>
  <si>
    <t>Total de mercaderies (en milers de tones) als ports de Palma, Alcúdia, Maó, Eivissa i la Savina (2010-2020)</t>
  </si>
  <si>
    <t>Nombre total de passatgers per via aèria a les Balears per illes (2011-2021)</t>
  </si>
  <si>
    <t>Nombre mensual de passatgers per via aèria a les Balears per illes (2019-2020-2021)</t>
  </si>
  <si>
    <t>Nombre mensual de passatgers arribats per via aèria a les Balears per illes (2019-2020-2021)</t>
  </si>
  <si>
    <t>2021 Nacionals</t>
  </si>
  <si>
    <t>2021 Internacionals</t>
  </si>
  <si>
    <t>Linies regulars 2021</t>
  </si>
  <si>
    <t>Linies regulars 2020</t>
  </si>
  <si>
    <t>Linies regulars 2019</t>
  </si>
  <si>
    <t>Total de mercaderies 2021</t>
  </si>
  <si>
    <t>Any 2021</t>
  </si>
  <si>
    <t>Creuers</t>
  </si>
  <si>
    <t>Total de passatgers linies regulars</t>
  </si>
  <si>
    <t>Alcúdia</t>
  </si>
  <si>
    <t>Maó</t>
  </si>
  <si>
    <t>Nombre total de passatgers arribats a les illes per via marítima (2011-2021)</t>
  </si>
  <si>
    <t>Nombre d'accidents amb víctimes</t>
  </si>
  <si>
    <t>Nombre de persones hospitalitzades</t>
  </si>
  <si>
    <t>Nombre total de víctimes</t>
  </si>
  <si>
    <t>Accidents</t>
  </si>
  <si>
    <t>Accidents amb morts</t>
  </si>
  <si>
    <t>1.728,32</t>
  </si>
  <si>
    <t>160,70</t>
  </si>
  <si>
    <t>7,01</t>
  </si>
  <si>
    <t>0,17</t>
  </si>
  <si>
    <t>1.567,62</t>
  </si>
  <si>
    <t>12,04</t>
  </si>
  <si>
    <t>0,38</t>
  </si>
  <si>
    <t>9,46</t>
  </si>
  <si>
    <t>0,28</t>
  </si>
  <si>
    <t>veh/dia</t>
  </si>
  <si>
    <t>6,8</t>
  </si>
  <si>
    <t>7,7</t>
  </si>
  <si>
    <t>5,5</t>
  </si>
  <si>
    <t>6,2</t>
  </si>
  <si>
    <t>3,9</t>
  </si>
  <si>
    <t>4,7</t>
  </si>
  <si>
    <t>7,1</t>
  </si>
  <si>
    <t>5,3</t>
  </si>
  <si>
    <t>5,0</t>
  </si>
  <si>
    <t>Trams</t>
  </si>
  <si>
    <t>Carreteres</t>
  </si>
  <si>
    <t>PM-820</t>
  </si>
  <si>
    <t>PM-820.1</t>
  </si>
  <si>
    <t>PM-820.2</t>
  </si>
  <si>
    <t>Font: Consell Insular de Formentera</t>
  </si>
  <si>
    <t>Palma-Manacor (ERU6)*</t>
  </si>
  <si>
    <t>Llucmajor</t>
  </si>
  <si>
    <t>Inca</t>
  </si>
  <si>
    <t xml:space="preserve">Manacor </t>
  </si>
  <si>
    <t>Memòria sobre l'economia, el treball i la societat de les Illes Balears 2021</t>
  </si>
  <si>
    <t>Evolució anual (en milers de passatgers) del transport públic, autobús i metro, a la Ciutat de Palma (2012-2021)</t>
  </si>
  <si>
    <t>Font: INE. Dades en milers de passatgers</t>
  </si>
  <si>
    <t>Font: Consell Insular d'Eivissa</t>
  </si>
  <si>
    <t>Font: IBESTAT a partir de dades de l' Autoridad Portuaria i Ports de les Illes Balears</t>
  </si>
  <si>
    <t>Font: IBESTAT a partir de dades de l'Autoritat Portuària i Ports de les Illes Balears</t>
  </si>
  <si>
    <t>Passatgers de creuers (base i trànsit)</t>
  </si>
  <si>
    <t>Font: Consultes a la pàgina web de l’Autoritat Portuària de Balears</t>
  </si>
  <si>
    <t>Font: IBESTAT a partir de dades de l'Autoritat Portuària de Balears</t>
  </si>
  <si>
    <t>(*) No es comptabilitzen els registres que no tenen ben especificat el municipi, que queden com a sense especificació de territori.</t>
  </si>
  <si>
    <t>Font: IBESTAT</t>
  </si>
  <si>
    <t>Font:  IBESTAT a partir de les dades de la Direcció General de Trànsit (DGT)</t>
  </si>
  <si>
    <t>—</t>
  </si>
  <si>
    <t>(*) El 2018, hi hagué obres en un dels trams Maó-Ciutadella (Me-01) i no s'hi registraren activitats. El 2013, una de les estacions no diposà de dades (Me-12) i no hi hagué registres de pesants en tres de les estacions. Per la falta d'informació sobre la longitud del tram i la poca incidència en la intensitat, s'ha exclòs de l'anàlisi el camí d'en Kane.</t>
  </si>
  <si>
    <t>(**) El Consell d'Eivissa no ha facilitat les dades del període 2011-2015 ni les dades del 2020.</t>
  </si>
  <si>
    <t>(***) El Consell de Mallorca no ha facilitat les dades del 2021 que permetin obtenir el càlcul de la IMD del 2021.</t>
  </si>
  <si>
    <t>% de vehicles pesants</t>
  </si>
  <si>
    <t>Quadre IA-8.3. Intensitat mitjana diària i % de vehicles pesants pels trams de carretera de Formentera (agost del 2021)</t>
  </si>
  <si>
    <t>Tram Sant Francesc - Sant Ferran</t>
  </si>
  <si>
    <t>Tram Sant Ferran - es Caló</t>
  </si>
  <si>
    <t>Tram la Savina - Sant Francesc</t>
  </si>
  <si>
    <t>Tram es Pujols - Sant Ferran</t>
  </si>
  <si>
    <t>Tram es Caló - el Pilar</t>
  </si>
  <si>
    <t>Tram la Savina - cruïlla Illetes</t>
  </si>
  <si>
    <t>Tram Cruïlla Illetes - es Pujols</t>
  </si>
  <si>
    <t>Tram Sant Francesc - cruïlla Cala Saona</t>
  </si>
  <si>
    <t xml:space="preserve">Tram cruïlla Cala Saona – far des Cap </t>
  </si>
  <si>
    <t>Palma (via de cintura Valldemossa)</t>
  </si>
  <si>
    <t>Palma (via de cintura Aeroport)</t>
  </si>
  <si>
    <t>Palma  (via de cintura Manacor)</t>
  </si>
  <si>
    <t>Palma (via de cintura Inca)</t>
  </si>
  <si>
    <t>*ERU6 correspon a l'estació de control situada en el punt kilomètric 25,38 de la carretera Palma-Manacor.</t>
  </si>
  <si>
    <t>Nombre de persones que van morir en accidents de trànsit</t>
  </si>
  <si>
    <t>Font: Observatori del Transport i la Logística</t>
  </si>
  <si>
    <t>Quadre IA-8.6. Sinistralitat a les carreteres de Mallorca per tipus de via (2021)</t>
  </si>
  <si>
    <t>Accidents amb víctimes</t>
  </si>
  <si>
    <t>Ferits</t>
  </si>
  <si>
    <t>Morts</t>
  </si>
  <si>
    <t>Longitud (km)</t>
  </si>
  <si>
    <t>Vies d'alta capacitat</t>
  </si>
  <si>
    <t>Carreteres convencionals</t>
  </si>
  <si>
    <t>Índex de perillositat (IP)</t>
  </si>
  <si>
    <t>Índex de mortalitat (IM)</t>
  </si>
  <si>
    <t>Quadre I-8.3. Intensitats mitjanes diaries (IMD), percentatge de vehicles pesants i volum total de vehicles a les Balears per illes (2012-2021)</t>
  </si>
  <si>
    <t>Quadre I-8.2. Parc automobilístic de les Illes Balears (2010 i 2019-2021)</t>
  </si>
  <si>
    <t>Quadre I-8.4. Ús del servei públic de préstec de bicletes de Palma (2014-2021)</t>
  </si>
  <si>
    <t xml:space="preserve">Quadre I-8.1a. </t>
  </si>
  <si>
    <t>Quadre I-8.2.</t>
  </si>
  <si>
    <t xml:space="preserve">Quadre I-8.1b. </t>
  </si>
  <si>
    <t>Quadre I-8.3.</t>
  </si>
  <si>
    <t>Quadre I-8.4.</t>
  </si>
  <si>
    <t xml:space="preserve">Gràfic I-8.1. </t>
  </si>
  <si>
    <t xml:space="preserve">Gràfic I-8.2. </t>
  </si>
  <si>
    <t xml:space="preserve">Gràfic I-8.3a. </t>
  </si>
  <si>
    <t xml:space="preserve">Gràfic I-8.3b. </t>
  </si>
  <si>
    <t xml:space="preserve">Gràfic I-8.3c. </t>
  </si>
  <si>
    <t>Gràfic I-8.4a.1.</t>
  </si>
  <si>
    <t>Gràfic I-8.4a.2.</t>
  </si>
  <si>
    <t>Gràfic I-8.4b.1.</t>
  </si>
  <si>
    <t>Gràfic I-8.4b.2.</t>
  </si>
  <si>
    <t>Gràfic I-8.4c.1.</t>
  </si>
  <si>
    <t>Gràfic I-8.4c.2.</t>
  </si>
  <si>
    <t>Gràfic I-8.5.</t>
  </si>
  <si>
    <t>Gràfic I-8.6a.</t>
  </si>
  <si>
    <t>Gràfic I-8.6b.</t>
  </si>
  <si>
    <t>Gràfic I-8.6c.</t>
  </si>
  <si>
    <t>Gràfic I-8.7.</t>
  </si>
  <si>
    <t>Gràfic I-8.8.</t>
  </si>
  <si>
    <t>Gràfic I-8.9.</t>
  </si>
  <si>
    <t>Gràfic I-8.10.</t>
  </si>
  <si>
    <t>Quadre IA-8.2.</t>
  </si>
  <si>
    <t>Quadre IA-8.1. IMD, longitud de la xarxa viària i percentatge de vehicles pesants per interval de trànsit a Menorca (2019-2021)</t>
  </si>
  <si>
    <t>Quadre IA-8.1.</t>
  </si>
  <si>
    <t>Quadre IA-8.3.</t>
  </si>
  <si>
    <t>Quadre IA-8.4.</t>
  </si>
  <si>
    <t>Quadre IA-8.5.</t>
  </si>
  <si>
    <t>Quadre IA-8.6.</t>
  </si>
  <si>
    <t>Gràfic IA-8.1.</t>
  </si>
  <si>
    <t>Gràfic IA-8.2.</t>
  </si>
  <si>
    <t>Quadre I-8.1a. Creuers (base i trànsit) mensuals a tos els ports de Palma (2019-2021)</t>
  </si>
  <si>
    <t>Creuers (base i trànsit) mensuals a tos els ports de Palma (2019-2021)</t>
  </si>
  <si>
    <t>Parc automobilístic de les Illes Balears (2010 i 2019-2021)</t>
  </si>
  <si>
    <t>Intensitats mitjanes diaries (IMD), percentatge de vehicles pesants i volum total de vehicles a les Balears per illes (2012-2021)</t>
  </si>
  <si>
    <t>Quadre I-8.1b. Creuers (base i trànsit) mensuals a tos els ports de les Illes Balears</t>
  </si>
  <si>
    <t>Creuers (base i trànsit) mensuals a tos els ports de les Illes Balears</t>
  </si>
  <si>
    <t>Ús del servei públic de préstec de bicletes de Palma (2014-2021)</t>
  </si>
  <si>
    <t>Nombre total de passatgers i passatgeres per via aèria a les Balears per illes (2011-2021)</t>
  </si>
  <si>
    <t>Nombre mensual de passatgers i passatgeres per via aèria a les Illes Balears  (2019-2021)</t>
  </si>
  <si>
    <t>Nombre mensual de passatgers i passatgeres per via aèria a les Baleares per illes (2019-2021): arribades a Palma</t>
  </si>
  <si>
    <t>Nombre mensual de passatgers i passatgeres per via aèria a les Baleares per illes (2019-2021): arribades a Maó</t>
  </si>
  <si>
    <t>Nombre mensual de passatgers i passatgeres per via aèria a les Baleares per illes (2019-2021): arribades a Eivissa</t>
  </si>
  <si>
    <t>Evolució mensual de l'arribada de passatgers en vols nacionals a Palma (2019-2021)</t>
  </si>
  <si>
    <t>Evolució mensual de l'arribada de passatgers en vols internacionals a Palma (2019-2021)</t>
  </si>
  <si>
    <t>Evolució mensual de l'arribada de passatgers en vols nacionals a Maó (2019-2021)</t>
  </si>
  <si>
    <t>Evolució mensual de l'arribada de passatgers en vols internacionals a Maó (2019-2021)</t>
  </si>
  <si>
    <t>Evolució mensual de l'arribada de passatgers en vols nacionals a Eivissa (2019-2021)</t>
  </si>
  <si>
    <t>Evolució mensual de l'arribada de passatgers en vols internacionals a Eivissa (2019-2021)</t>
  </si>
  <si>
    <t>Nombre total de passatgers per via marítima a les Balears per illes (2011-2021)</t>
  </si>
  <si>
    <t xml:space="preserve">Total de passatgers i passatgeres de linies regulars als ports de les Illes Balears (2019-2021) </t>
  </si>
  <si>
    <t>Passatgers de creuers (base i trànsit) (2011-2021)</t>
  </si>
  <si>
    <t>Evolució mensual de passatgers via creuers anys (2019-2021)</t>
  </si>
  <si>
    <t>Mercaderies (en milers de tones) per tipus als ports de Palma, Alcúdia, Maó, Eivissa i la Savina (2011-2021)</t>
  </si>
  <si>
    <t>Evolució mensual en tones de les arribades de mercaderies a les Illes Baleares (2019-2021)</t>
  </si>
  <si>
    <t>Tipus de propulsió dels turismes matriculats a les Illes Balears (2019-2021)</t>
  </si>
  <si>
    <t>Nombre mensual (en milers) de passatgers i passatgeres del transport públic a Palma (2019-2020-2021)</t>
  </si>
  <si>
    <t>IMD, longitud de la xarxa viària i percentatge de vehicles pesants per interval de trànsit a Menorca (2019-2021)</t>
  </si>
  <si>
    <t>IMD, longitud de la xarxa viària i percentatge de pesants per interval de trànsit a Eivissa (2019 i 2021)</t>
  </si>
  <si>
    <t>Quadre IA-8.2. IMD, longitud de la xarxa viària i percentatge de pesants per interval de trànsit a Eivissa (2019 i 2021)</t>
  </si>
  <si>
    <t>Intensitat mitjana diària i % de vehicles pesants pels trams de carretera de Formentera (agost del 2021)</t>
  </si>
  <si>
    <t>Intensitat mitjana diària a les estacions de control a Mallorca en vies d'alta capacitat (2019-2021)</t>
  </si>
  <si>
    <t>Quadre IA-8.5. Sinistralitat a les carreteres de les Illes Balears 
(2010 i 2016-2020)</t>
  </si>
  <si>
    <t>Sinistralitat a les carreteres de les Illes Balears (2010 i 2016-2020)</t>
  </si>
  <si>
    <t>Sinistralitat a les carreteres de Mallorca per tipus de via (2021)</t>
  </si>
  <si>
    <t>Variació del 2021 respecte als anys 2020 i 2019 de la IMD, la longitud de la xarxa viària i el percentatge de vehicles pesants per intervals de trànsit a Menorca</t>
  </si>
  <si>
    <t>Variació del 2021 respecte al 2019 de la IMD, la longitud de la xarxa viària i el percentatge de vehicles pesants per intervals de trànsit a Eivissa</t>
  </si>
  <si>
    <t>Quadre IA-8.4. Intensitat mitjana diària a les estacions de control a Mallorca en vies d'alta capacitat (2019-2021)</t>
  </si>
  <si>
    <t>Font: INE (2022) Estadística de Tráfico en los Aeropuertos Españoles. Disponible a: https://www.ine.es/dyngs/IOE/es/operacion.htm?numinv=22075 (Accedit: 21 setembre 2022).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</si>
</sst>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1" x14ac:knownFonts="1">
    <font>
      <sz val="11"/>
      <color rgb="FF000000"/>
      <name val="Calibri"/>
      <charset val="1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i/>
      <sz val="8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8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rgb="FF000000"/>
      <name val="Calibri"/>
      <family val="2"/>
    </font>
    <font>
      <sz val="8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rgb="FF333333"/>
      <name val="Arial"/>
      <family val="2"/>
      <charset val="1"/>
    </font>
    <font>
      <b/>
      <sz val="8"/>
      <color rgb="FF333333"/>
      <name val="Arial"/>
      <family val="2"/>
      <charset val="1"/>
    </font>
    <font>
      <b/>
      <sz val="8"/>
      <color rgb="FF000000"/>
      <name val="Arial"/>
      <family val="2"/>
      <charset val="1"/>
    </font>
    <font>
      <i/>
      <sz val="8"/>
      <color rgb="FF000000"/>
      <name val="Arial"/>
      <family val="2"/>
      <charset val="1"/>
    </font>
    <font>
      <b/>
      <sz val="8"/>
      <color rgb="FFFFFFFF"/>
      <name val="Arial"/>
      <family val="2"/>
      <charset val="1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rgb="FF202124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808080"/>
        <bgColor rgb="FF7F7F7F"/>
      </patternFill>
    </fill>
    <fill>
      <patternFill patternType="solid">
        <fgColor rgb="FFBFBFBF"/>
        <bgColor rgb="FFC0C0C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7F7F7F"/>
        <bgColor rgb="FF808080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CC00"/>
        <bgColor rgb="FFFFC000"/>
      </patternFill>
    </fill>
    <fill>
      <patternFill patternType="solid">
        <fgColor rgb="FFFFCC00"/>
        <bgColor rgb="FFFFCC0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4">
    <xf numFmtId="0" fontId="0" fillId="0" borderId="0"/>
    <xf numFmtId="9" fontId="12" fillId="0" borderId="0" applyBorder="0" applyProtection="0"/>
    <xf numFmtId="0" fontId="9" fillId="0" borderId="0"/>
    <xf numFmtId="0" fontId="13" fillId="0" borderId="0" applyNumberFormat="0" applyFill="0" applyBorder="0" applyAlignment="0" applyProtection="0"/>
  </cellStyleXfs>
  <cellXfs count="182">
    <xf numFmtId="0" fontId="0" fillId="0" borderId="0" xfId="0"/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/>
    <xf numFmtId="0" fontId="2" fillId="0" borderId="1" xfId="0" applyFont="1" applyBorder="1"/>
    <xf numFmtId="0" fontId="3" fillId="3" borderId="1" xfId="0" applyFont="1" applyFill="1" applyBorder="1"/>
    <xf numFmtId="2" fontId="3" fillId="3" borderId="1" xfId="0" applyNumberFormat="1" applyFont="1" applyFill="1" applyBorder="1"/>
    <xf numFmtId="0" fontId="2" fillId="0" borderId="0" xfId="0" applyFont="1"/>
    <xf numFmtId="1" fontId="0" fillId="0" borderId="0" xfId="0" applyNumberFormat="1"/>
    <xf numFmtId="164" fontId="0" fillId="0" borderId="0" xfId="1" applyNumberFormat="1" applyFont="1"/>
    <xf numFmtId="4" fontId="2" fillId="0" borderId="1" xfId="0" applyNumberFormat="1" applyFont="1" applyBorder="1"/>
    <xf numFmtId="4" fontId="2" fillId="0" borderId="1" xfId="0" applyNumberFormat="1" applyFont="1" applyBorder="1" applyAlignment="1">
      <alignment horizontal="right" vertical="center" wrapText="1"/>
    </xf>
    <xf numFmtId="3" fontId="2" fillId="0" borderId="0" xfId="0" applyNumberFormat="1" applyFont="1"/>
    <xf numFmtId="0" fontId="4" fillId="0" borderId="0" xfId="0" applyFont="1"/>
    <xf numFmtId="3" fontId="0" fillId="0" borderId="0" xfId="0" applyNumberFormat="1"/>
    <xf numFmtId="10" fontId="2" fillId="0" borderId="0" xfId="0" applyNumberFormat="1" applyFont="1"/>
    <xf numFmtId="9" fontId="2" fillId="0" borderId="0" xfId="1" applyFont="1" applyBorder="1" applyProtection="1"/>
    <xf numFmtId="164" fontId="0" fillId="0" borderId="0" xfId="0" applyNumberForma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vertical="center"/>
    </xf>
    <xf numFmtId="9" fontId="10" fillId="0" borderId="0" xfId="1" applyFont="1" applyAlignment="1">
      <alignment vertical="center"/>
    </xf>
    <xf numFmtId="9" fontId="10" fillId="0" borderId="0" xfId="1" applyFont="1" applyBorder="1" applyAlignment="1">
      <alignment horizontal="right" vertical="center"/>
    </xf>
    <xf numFmtId="0" fontId="10" fillId="0" borderId="0" xfId="0" applyFont="1"/>
    <xf numFmtId="0" fontId="11" fillId="7" borderId="6" xfId="0" applyFont="1" applyFill="1" applyBorder="1"/>
    <xf numFmtId="0" fontId="11" fillId="7" borderId="7" xfId="0" applyFont="1" applyFill="1" applyBorder="1"/>
    <xf numFmtId="0" fontId="5" fillId="7" borderId="0" xfId="0" applyFont="1" applyFill="1"/>
    <xf numFmtId="0" fontId="12" fillId="0" borderId="0" xfId="0" applyFont="1"/>
    <xf numFmtId="0" fontId="17" fillId="7" borderId="10" xfId="0" applyFont="1" applyFill="1" applyBorder="1"/>
    <xf numFmtId="0" fontId="17" fillId="7" borderId="9" xfId="0" applyFont="1" applyFill="1" applyBorder="1" applyAlignment="1">
      <alignment vertical="center"/>
    </xf>
    <xf numFmtId="0" fontId="17" fillId="7" borderId="10" xfId="0" applyFont="1" applyFill="1" applyBorder="1" applyAlignment="1">
      <alignment horizontal="left"/>
    </xf>
    <xf numFmtId="3" fontId="17" fillId="7" borderId="10" xfId="0" applyNumberFormat="1" applyFont="1" applyFill="1" applyBorder="1" applyAlignment="1">
      <alignment horizontal="right"/>
    </xf>
    <xf numFmtId="0" fontId="18" fillId="0" borderId="10" xfId="0" applyFont="1" applyBorder="1" applyAlignment="1">
      <alignment horizontal="left"/>
    </xf>
    <xf numFmtId="3" fontId="18" fillId="0" borderId="10" xfId="0" applyNumberFormat="1" applyFont="1" applyBorder="1" applyAlignment="1">
      <alignment horizontal="right"/>
    </xf>
    <xf numFmtId="3" fontId="17" fillId="0" borderId="10" xfId="0" applyNumberFormat="1" applyFont="1" applyBorder="1" applyAlignment="1">
      <alignment horizontal="right"/>
    </xf>
    <xf numFmtId="0" fontId="8" fillId="7" borderId="5" xfId="0" applyFont="1" applyFill="1" applyBorder="1"/>
    <xf numFmtId="1" fontId="10" fillId="0" borderId="0" xfId="1" applyNumberFormat="1" applyFont="1" applyAlignment="1">
      <alignment vertical="center"/>
    </xf>
    <xf numFmtId="0" fontId="17" fillId="7" borderId="5" xfId="0" applyFont="1" applyFill="1" applyBorder="1"/>
    <xf numFmtId="0" fontId="17" fillId="7" borderId="6" xfId="0" applyFont="1" applyFill="1" applyBorder="1"/>
    <xf numFmtId="0" fontId="17" fillId="7" borderId="1" xfId="0" applyFont="1" applyFill="1" applyBorder="1"/>
    <xf numFmtId="0" fontId="17" fillId="7" borderId="1" xfId="0" applyFont="1" applyFill="1" applyBorder="1" applyAlignment="1">
      <alignment horizontal="center"/>
    </xf>
    <xf numFmtId="0" fontId="17" fillId="7" borderId="1" xfId="0" applyFont="1" applyFill="1" applyBorder="1" applyAlignment="1">
      <alignment horizontal="left"/>
    </xf>
    <xf numFmtId="3" fontId="17" fillId="7" borderId="1" xfId="0" applyNumberFormat="1" applyFont="1" applyFill="1" applyBorder="1" applyAlignment="1">
      <alignment horizontal="right"/>
    </xf>
    <xf numFmtId="0" fontId="5" fillId="8" borderId="1" xfId="0" applyFont="1" applyFill="1" applyBorder="1"/>
    <xf numFmtId="0" fontId="5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/>
    </xf>
    <xf numFmtId="3" fontId="5" fillId="8" borderId="1" xfId="0" applyNumberFormat="1" applyFont="1" applyFill="1" applyBorder="1"/>
    <xf numFmtId="3" fontId="5" fillId="8" borderId="1" xfId="0" applyNumberFormat="1" applyFont="1" applyFill="1" applyBorder="1" applyAlignment="1">
      <alignment horizontal="right" vertical="center" wrapText="1"/>
    </xf>
    <xf numFmtId="0" fontId="19" fillId="7" borderId="1" xfId="0" applyFont="1" applyFill="1" applyBorder="1" applyAlignment="1">
      <alignment horizontal="left"/>
    </xf>
    <xf numFmtId="3" fontId="17" fillId="0" borderId="1" xfId="0" applyNumberFormat="1" applyFont="1" applyBorder="1" applyAlignment="1">
      <alignment horizontal="right"/>
    </xf>
    <xf numFmtId="0" fontId="20" fillId="3" borderId="1" xfId="0" applyFont="1" applyFill="1" applyBorder="1" applyAlignment="1">
      <alignment horizontal="left"/>
    </xf>
    <xf numFmtId="3" fontId="21" fillId="3" borderId="1" xfId="0" applyNumberFormat="1" applyFont="1" applyFill="1" applyBorder="1" applyAlignment="1">
      <alignment horizontal="right" vertical="center" wrapText="1"/>
    </xf>
    <xf numFmtId="164" fontId="12" fillId="0" borderId="0" xfId="1" applyNumberFormat="1"/>
    <xf numFmtId="0" fontId="2" fillId="0" borderId="0" xfId="0" applyFont="1" applyAlignment="1">
      <alignment horizontal="left"/>
    </xf>
    <xf numFmtId="0" fontId="0" fillId="0" borderId="8" xfId="0" applyBorder="1"/>
    <xf numFmtId="9" fontId="12" fillId="0" borderId="0" xfId="1"/>
    <xf numFmtId="2" fontId="0" fillId="0" borderId="0" xfId="0" applyNumberFormat="1"/>
    <xf numFmtId="0" fontId="9" fillId="0" borderId="0" xfId="2"/>
    <xf numFmtId="0" fontId="25" fillId="0" borderId="10" xfId="0" applyFont="1" applyBorder="1"/>
    <xf numFmtId="0" fontId="25" fillId="0" borderId="10" xfId="0" applyFont="1" applyBorder="1" applyAlignment="1">
      <alignment horizontal="left"/>
    </xf>
    <xf numFmtId="3" fontId="25" fillId="0" borderId="10" xfId="0" applyNumberFormat="1" applyFont="1" applyBorder="1" applyAlignment="1">
      <alignment horizontal="right" vertical="center" wrapText="1"/>
    </xf>
    <xf numFmtId="0" fontId="25" fillId="0" borderId="10" xfId="0" applyFont="1" applyBorder="1" applyAlignment="1">
      <alignment horizontal="right" vertical="center" wrapText="1"/>
    </xf>
    <xf numFmtId="0" fontId="26" fillId="5" borderId="10" xfId="0" applyFont="1" applyFill="1" applyBorder="1" applyAlignment="1">
      <alignment horizontal="left"/>
    </xf>
    <xf numFmtId="3" fontId="26" fillId="5" borderId="10" xfId="0" applyNumberFormat="1" applyFont="1" applyFill="1" applyBorder="1" applyAlignment="1">
      <alignment horizontal="right" vertical="center" wrapText="1"/>
    </xf>
    <xf numFmtId="0" fontId="26" fillId="5" borderId="10" xfId="0" applyFont="1" applyFill="1" applyBorder="1" applyAlignment="1">
      <alignment horizontal="right" vertical="center" wrapText="1"/>
    </xf>
    <xf numFmtId="0" fontId="27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/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2" fillId="0" borderId="10" xfId="0" applyFont="1" applyBorder="1"/>
    <xf numFmtId="0" fontId="2" fillId="0" borderId="10" xfId="0" applyFont="1" applyBorder="1" applyAlignment="1">
      <alignment wrapText="1"/>
    </xf>
    <xf numFmtId="3" fontId="2" fillId="0" borderId="10" xfId="0" applyNumberFormat="1" applyFont="1" applyBorder="1"/>
    <xf numFmtId="3" fontId="2" fillId="0" borderId="10" xfId="0" applyNumberFormat="1" applyFont="1" applyBorder="1" applyAlignment="1">
      <alignment horizontal="right"/>
    </xf>
    <xf numFmtId="0" fontId="2" fillId="0" borderId="9" xfId="0" applyFont="1" applyBorder="1"/>
    <xf numFmtId="0" fontId="0" fillId="8" borderId="8" xfId="0" applyFill="1" applyBorder="1"/>
    <xf numFmtId="0" fontId="4" fillId="0" borderId="2" xfId="0" applyFont="1" applyBorder="1" applyAlignment="1"/>
    <xf numFmtId="0" fontId="2" fillId="0" borderId="1" xfId="0" applyFont="1" applyBorder="1" applyAlignment="1">
      <alignment horizontal="center"/>
    </xf>
    <xf numFmtId="0" fontId="5" fillId="8" borderId="10" xfId="0" applyFont="1" applyFill="1" applyBorder="1" applyAlignment="1">
      <alignment horizontal="left"/>
    </xf>
    <xf numFmtId="3" fontId="6" fillId="8" borderId="10" xfId="0" applyNumberFormat="1" applyFont="1" applyFill="1" applyBorder="1" applyAlignment="1">
      <alignment horizontal="right" vertical="center" wrapText="1"/>
    </xf>
    <xf numFmtId="3" fontId="6" fillId="8" borderId="10" xfId="0" applyNumberFormat="1" applyFont="1" applyFill="1" applyBorder="1"/>
    <xf numFmtId="0" fontId="4" fillId="0" borderId="0" xfId="0" applyFont="1" applyAlignment="1"/>
    <xf numFmtId="3" fontId="6" fillId="8" borderId="10" xfId="0" applyNumberFormat="1" applyFont="1" applyFill="1" applyBorder="1" applyAlignment="1">
      <alignment vertical="center" wrapText="1"/>
    </xf>
    <xf numFmtId="0" fontId="5" fillId="8" borderId="10" xfId="0" applyFont="1" applyFill="1" applyBorder="1" applyAlignment="1">
      <alignment vertical="center"/>
    </xf>
    <xf numFmtId="3" fontId="6" fillId="8" borderId="10" xfId="0" applyNumberFormat="1" applyFont="1" applyFill="1" applyBorder="1" applyAlignment="1">
      <alignment vertical="center"/>
    </xf>
    <xf numFmtId="0" fontId="3" fillId="5" borderId="1" xfId="0" applyFont="1" applyFill="1" applyBorder="1"/>
    <xf numFmtId="3" fontId="3" fillId="5" borderId="1" xfId="0" applyNumberFormat="1" applyFont="1" applyFill="1" applyBorder="1"/>
    <xf numFmtId="0" fontId="6" fillId="10" borderId="10" xfId="0" applyFont="1" applyFill="1" applyBorder="1" applyAlignment="1">
      <alignment horizontal="center" vertical="center" wrapText="1"/>
    </xf>
    <xf numFmtId="0" fontId="18" fillId="11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/>
    </xf>
    <xf numFmtId="0" fontId="2" fillId="10" borderId="1" xfId="0" applyFont="1" applyFill="1" applyBorder="1"/>
    <xf numFmtId="0" fontId="2" fillId="12" borderId="10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2" fontId="2" fillId="0" borderId="10" xfId="0" applyNumberFormat="1" applyFont="1" applyBorder="1"/>
    <xf numFmtId="0" fontId="3" fillId="3" borderId="10" xfId="0" applyFont="1" applyFill="1" applyBorder="1"/>
    <xf numFmtId="2" fontId="3" fillId="3" borderId="10" xfId="0" applyNumberFormat="1" applyFont="1" applyFill="1" applyBorder="1"/>
    <xf numFmtId="0" fontId="2" fillId="10" borderId="10" xfId="0" applyFont="1" applyFill="1" applyBorder="1"/>
    <xf numFmtId="0" fontId="25" fillId="10" borderId="10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left" wrapText="1"/>
    </xf>
    <xf numFmtId="0" fontId="15" fillId="0" borderId="12" xfId="0" applyFont="1" applyBorder="1" applyAlignment="1">
      <alignment horizontal="left"/>
    </xf>
    <xf numFmtId="0" fontId="15" fillId="0" borderId="13" xfId="0" applyFont="1" applyBorder="1" applyAlignment="1">
      <alignment horizontal="left"/>
    </xf>
    <xf numFmtId="0" fontId="28" fillId="0" borderId="11" xfId="3" applyFont="1" applyFill="1" applyBorder="1" applyAlignment="1" applyProtection="1"/>
    <xf numFmtId="0" fontId="28" fillId="0" borderId="12" xfId="3" applyFont="1" applyFill="1" applyBorder="1" applyAlignment="1" applyProtection="1"/>
    <xf numFmtId="0" fontId="28" fillId="0" borderId="13" xfId="3" applyFont="1" applyFill="1" applyBorder="1" applyAlignment="1" applyProtection="1"/>
    <xf numFmtId="0" fontId="13" fillId="0" borderId="11" xfId="3" applyFill="1" applyBorder="1" applyAlignment="1" applyProtection="1"/>
    <xf numFmtId="0" fontId="13" fillId="0" borderId="12" xfId="3" applyFill="1" applyBorder="1" applyAlignment="1" applyProtection="1"/>
    <xf numFmtId="0" fontId="13" fillId="0" borderId="13" xfId="3" applyFill="1" applyBorder="1" applyAlignment="1" applyProtection="1"/>
    <xf numFmtId="0" fontId="28" fillId="0" borderId="11" xfId="3" applyFont="1" applyBorder="1" applyAlignment="1" applyProtection="1"/>
    <xf numFmtId="0" fontId="28" fillId="0" borderId="12" xfId="3" applyFont="1" applyBorder="1" applyAlignment="1" applyProtection="1"/>
    <xf numFmtId="0" fontId="28" fillId="0" borderId="13" xfId="3" applyFont="1" applyBorder="1" applyAlignment="1" applyProtection="1"/>
    <xf numFmtId="0" fontId="13" fillId="0" borderId="11" xfId="3" applyBorder="1" applyAlignment="1" applyProtection="1"/>
    <xf numFmtId="0" fontId="13" fillId="0" borderId="12" xfId="3" applyBorder="1" applyAlignment="1" applyProtection="1"/>
    <xf numFmtId="0" fontId="13" fillId="0" borderId="13" xfId="3" applyBorder="1" applyAlignment="1" applyProtection="1"/>
    <xf numFmtId="0" fontId="15" fillId="8" borderId="11" xfId="0" applyFont="1" applyFill="1" applyBorder="1" applyAlignment="1">
      <alignment horizontal="left" wrapText="1"/>
    </xf>
    <xf numFmtId="0" fontId="15" fillId="8" borderId="12" xfId="0" applyFont="1" applyFill="1" applyBorder="1" applyAlignment="1">
      <alignment horizontal="left"/>
    </xf>
    <xf numFmtId="0" fontId="15" fillId="8" borderId="13" xfId="0" applyFont="1" applyFill="1" applyBorder="1" applyAlignment="1">
      <alignment horizontal="left"/>
    </xf>
    <xf numFmtId="0" fontId="9" fillId="0" borderId="11" xfId="0" applyFont="1" applyBorder="1" applyAlignment="1">
      <alignment horizontal="left" wrapText="1"/>
    </xf>
    <xf numFmtId="0" fontId="9" fillId="0" borderId="12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15" fillId="8" borderId="11" xfId="0" applyFont="1" applyFill="1" applyBorder="1" applyAlignment="1">
      <alignment horizontal="left"/>
    </xf>
    <xf numFmtId="0" fontId="30" fillId="0" borderId="0" xfId="0" applyFont="1" applyAlignment="1">
      <alignment horizontal="center"/>
    </xf>
    <xf numFmtId="0" fontId="14" fillId="4" borderId="10" xfId="0" applyFont="1" applyFill="1" applyBorder="1" applyAlignment="1">
      <alignment horizontal="center"/>
    </xf>
    <xf numFmtId="0" fontId="29" fillId="0" borderId="10" xfId="0" applyFont="1" applyBorder="1" applyAlignment="1">
      <alignment horizontal="left"/>
    </xf>
    <xf numFmtId="0" fontId="9" fillId="8" borderId="11" xfId="0" applyFont="1" applyFill="1" applyBorder="1" applyAlignment="1">
      <alignment horizontal="left" wrapText="1"/>
    </xf>
    <xf numFmtId="0" fontId="9" fillId="8" borderId="12" xfId="0" applyFont="1" applyFill="1" applyBorder="1" applyAlignment="1">
      <alignment horizontal="left"/>
    </xf>
    <xf numFmtId="0" fontId="9" fillId="8" borderId="13" xfId="0" applyFont="1" applyFill="1" applyBorder="1" applyAlignment="1">
      <alignment horizontal="left"/>
    </xf>
    <xf numFmtId="0" fontId="9" fillId="8" borderId="12" xfId="0" applyFont="1" applyFill="1" applyBorder="1" applyAlignment="1">
      <alignment horizontal="left" wrapText="1"/>
    </xf>
    <xf numFmtId="0" fontId="9" fillId="8" borderId="13" xfId="0" applyFont="1" applyFill="1" applyBorder="1" applyAlignment="1">
      <alignment horizontal="left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7" fillId="7" borderId="2" xfId="0" applyFont="1" applyFill="1" applyBorder="1" applyAlignment="1">
      <alignment horizontal="left"/>
    </xf>
    <xf numFmtId="0" fontId="24" fillId="4" borderId="10" xfId="0" applyFont="1" applyFill="1" applyBorder="1" applyAlignment="1">
      <alignment horizontal="center"/>
    </xf>
    <xf numFmtId="0" fontId="2" fillId="10" borderId="10" xfId="0" applyFont="1" applyFill="1" applyBorder="1" applyAlignment="1">
      <alignment horizontal="center"/>
    </xf>
    <xf numFmtId="0" fontId="5" fillId="10" borderId="10" xfId="0" applyFont="1" applyFill="1" applyBorder="1" applyAlignment="1">
      <alignment horizontal="center"/>
    </xf>
    <xf numFmtId="0" fontId="6" fillId="10" borderId="10" xfId="0" applyFont="1" applyFill="1" applyBorder="1" applyAlignment="1">
      <alignment horizontal="center"/>
    </xf>
    <xf numFmtId="0" fontId="5" fillId="8" borderId="8" xfId="0" applyFont="1" applyFill="1" applyBorder="1" applyAlignment="1">
      <alignment horizontal="center"/>
    </xf>
    <xf numFmtId="0" fontId="6" fillId="8" borderId="0" xfId="0" applyFont="1" applyFill="1" applyAlignment="1">
      <alignment horizontal="center"/>
    </xf>
    <xf numFmtId="0" fontId="6" fillId="8" borderId="3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8" borderId="5" xfId="0" applyFont="1" applyFill="1" applyBorder="1" applyAlignment="1">
      <alignment horizontal="left"/>
    </xf>
    <xf numFmtId="0" fontId="6" fillId="8" borderId="6" xfId="0" applyFont="1" applyFill="1" applyBorder="1" applyAlignment="1">
      <alignment horizontal="left"/>
    </xf>
    <xf numFmtId="0" fontId="6" fillId="8" borderId="7" xfId="0" applyFont="1" applyFill="1" applyBorder="1" applyAlignment="1">
      <alignment horizontal="left"/>
    </xf>
    <xf numFmtId="0" fontId="22" fillId="0" borderId="2" xfId="0" applyFont="1" applyBorder="1" applyAlignment="1">
      <alignment horizontal="center"/>
    </xf>
    <xf numFmtId="0" fontId="23" fillId="2" borderId="5" xfId="0" applyFont="1" applyFill="1" applyBorder="1" applyAlignment="1">
      <alignment horizontal="center"/>
    </xf>
    <xf numFmtId="0" fontId="23" fillId="2" borderId="6" xfId="0" applyFont="1" applyFill="1" applyBorder="1" applyAlignment="1">
      <alignment horizontal="center"/>
    </xf>
    <xf numFmtId="0" fontId="23" fillId="2" borderId="7" xfId="0" applyFont="1" applyFill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19" fillId="7" borderId="9" xfId="0" applyFont="1" applyFill="1" applyBorder="1" applyAlignment="1">
      <alignment horizontal="center" vertical="center"/>
    </xf>
    <xf numFmtId="0" fontId="19" fillId="7" borderId="16" xfId="0" applyFont="1" applyFill="1" applyBorder="1" applyAlignment="1">
      <alignment horizontal="center" vertical="center"/>
    </xf>
    <xf numFmtId="0" fontId="19" fillId="7" borderId="15" xfId="0" applyFont="1" applyFill="1" applyBorder="1" applyAlignment="1">
      <alignment horizontal="center" vertical="center"/>
    </xf>
    <xf numFmtId="0" fontId="20" fillId="3" borderId="17" xfId="0" applyFont="1" applyFill="1" applyBorder="1" applyAlignment="1">
      <alignment horizontal="center" vertical="center"/>
    </xf>
    <xf numFmtId="0" fontId="20" fillId="3" borderId="18" xfId="0" applyFont="1" applyFill="1" applyBorder="1" applyAlignment="1">
      <alignment horizontal="center" vertical="center"/>
    </xf>
    <xf numFmtId="0" fontId="20" fillId="3" borderId="14" xfId="0" applyFont="1" applyFill="1" applyBorder="1" applyAlignment="1">
      <alignment horizontal="center" vertical="center"/>
    </xf>
    <xf numFmtId="0" fontId="8" fillId="8" borderId="0" xfId="0" applyFont="1" applyFill="1" applyAlignment="1">
      <alignment horizontal="center" wrapText="1"/>
    </xf>
    <xf numFmtId="0" fontId="1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12" borderId="1" xfId="0" applyFont="1" applyFill="1" applyBorder="1" applyAlignment="1">
      <alignment horizontal="left" vertical="center"/>
    </xf>
    <xf numFmtId="0" fontId="16" fillId="0" borderId="4" xfId="0" applyFont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12" borderId="14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wrapText="1"/>
    </xf>
    <xf numFmtId="0" fontId="2" fillId="12" borderId="4" xfId="0" applyFont="1" applyFill="1" applyBorder="1" applyAlignment="1">
      <alignment horizontal="center" wrapText="1"/>
    </xf>
    <xf numFmtId="0" fontId="2" fillId="12" borderId="14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12" borderId="10" xfId="0" applyFont="1" applyFill="1" applyBorder="1" applyAlignment="1">
      <alignment horizontal="center" wrapText="1"/>
    </xf>
    <xf numFmtId="0" fontId="2" fillId="12" borderId="10" xfId="0" applyFont="1" applyFill="1" applyBorder="1" applyAlignment="1">
      <alignment horizontal="center" vertical="center" wrapText="1"/>
    </xf>
    <xf numFmtId="0" fontId="24" fillId="4" borderId="10" xfId="0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0" fontId="24" fillId="9" borderId="10" xfId="0" applyFont="1" applyFill="1" applyBorder="1" applyAlignment="1">
      <alignment horizontal="center" wrapText="1"/>
    </xf>
    <xf numFmtId="0" fontId="24" fillId="9" borderId="10" xfId="0" applyFont="1" applyFill="1" applyBorder="1" applyAlignment="1">
      <alignment horizontal="center"/>
    </xf>
  </cellXfs>
  <cellStyles count="4">
    <cellStyle name="Hipervínculo" xfId="3" builtinId="8"/>
    <cellStyle name="Normal" xfId="0" builtinId="0"/>
    <cellStyle name="Normal 2" xfId="2" xr:uid="{00000000-0005-0000-0000-000020000000}"/>
    <cellStyle name="Porcentaje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7F7F7F"/>
      <rgbColor rgb="00800080"/>
      <rgbColor rgb="00008080"/>
      <rgbColor rgb="00C0C0C0"/>
      <rgbColor rgb="00808080"/>
      <rgbColor rgb="009999FF"/>
      <rgbColor rgb="00993366"/>
      <rgbColor rgb="00FFFFCC"/>
      <rgbColor rgb="009DC3E6"/>
      <rgbColor rgb="00660066"/>
      <rgbColor rgb="00ED7D31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92D050"/>
      <rgbColor rgb="00FFFF99"/>
      <rgbColor rgb="0099CCFF"/>
      <rgbColor rgb="00A6A6A6"/>
      <rgbColor rgb="00BFBFBF"/>
      <rgbColor rgb="00A5A5A5"/>
      <rgbColor rgb="003366FF"/>
      <rgbColor rgb="0033CCCC"/>
      <rgbColor rgb="0099CC00"/>
      <rgbColor rgb="00FFCC00"/>
      <rgbColor rgb="00FFC000"/>
      <rgbColor rgb="00FF6600"/>
      <rgbColor rgb="00595959"/>
      <rgbColor rgb="008B8B8B"/>
      <rgbColor rgb="00003366"/>
      <rgbColor rgb="005B9BD5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en-US" sz="700" b="0" i="0" u="none" strike="noStrike" kern="1200" spc="-1" baseline="0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Arial" panose="020B0604020202020204"/>
                <a:ea typeface="Arial" panose="020B0604020202020204"/>
                <a:cs typeface="+mn-cs"/>
              </a:defRPr>
            </a:pPr>
            <a:r>
              <a:rPr lang="es-ES" sz="700" b="0" strike="noStrike" spc="-1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Arial" panose="020B0604020202020204"/>
                <a:ea typeface="Arial" panose="020B0604020202020204"/>
              </a:rPr>
              <a:t>Gràfic I-8.1. Nombre total de passatgers i passatgeres per via aèria a les Balears per illes (2011-2021)</a:t>
            </a:r>
          </a:p>
        </c:rich>
      </c:tx>
      <c:layout>
        <c:manualLayout>
          <c:xMode val="edge"/>
          <c:yMode val="edge"/>
          <c:x val="0.153594694999202"/>
          <c:y val="3.6066078999082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121558141215601"/>
          <c:y val="0.26295646627332198"/>
          <c:w val="0.80718363807183602"/>
          <c:h val="0.58507415085313297"/>
        </c:manualLayout>
      </c:layout>
      <c:lineChart>
        <c:grouping val="standard"/>
        <c:varyColors val="1"/>
        <c:ser>
          <c:idx val="0"/>
          <c:order val="0"/>
          <c:tx>
            <c:v>Palma</c:v>
          </c:tx>
          <c:spPr>
            <a:ln w="25560" cap="rnd" cmpd="sng" algn="ctr">
              <a:solidFill>
                <a:srgbClr val="99CCFF"/>
              </a:solidFill>
              <a:prstDash val="solid"/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en-US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'G1'!$A$3:$A$14</c:f>
              <c:numCache>
                <c:formatCode>General</c:formatCode>
                <c:ptCount val="12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numCache>
            </c:numRef>
          </c:cat>
          <c:val>
            <c:numRef>
              <c:f>'G1'!$B$3:$B$13</c:f>
              <c:numCache>
                <c:formatCode>#,##0</c:formatCode>
                <c:ptCount val="11"/>
                <c:pt idx="0">
                  <c:v>22714353</c:v>
                </c:pt>
                <c:pt idx="1">
                  <c:v>22653075</c:v>
                </c:pt>
                <c:pt idx="2">
                  <c:v>22758020</c:v>
                </c:pt>
                <c:pt idx="3">
                  <c:v>23104999</c:v>
                </c:pt>
                <c:pt idx="4">
                  <c:v>23735278</c:v>
                </c:pt>
                <c:pt idx="5">
                  <c:v>26246068</c:v>
                </c:pt>
                <c:pt idx="6">
                  <c:v>27964986</c:v>
                </c:pt>
                <c:pt idx="7">
                  <c:v>29074909</c:v>
                </c:pt>
                <c:pt idx="8">
                  <c:v>29715536</c:v>
                </c:pt>
                <c:pt idx="9">
                  <c:v>6106119</c:v>
                </c:pt>
                <c:pt idx="10">
                  <c:v>14490818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AF-4840-83CF-F874EBE47898}"/>
            </c:ext>
          </c:extLst>
        </c:ser>
        <c:ser>
          <c:idx val="1"/>
          <c:order val="1"/>
          <c:tx>
            <c:v>Menorca</c:v>
          </c:tx>
          <c:spPr>
            <a:ln w="25560" cap="rnd" cmpd="sng" algn="ctr">
              <a:solidFill>
                <a:srgbClr val="99CC00"/>
              </a:solidFill>
              <a:prstDash val="solid"/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en-US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'G1'!$A$3:$A$14</c:f>
              <c:numCache>
                <c:formatCode>General</c:formatCode>
                <c:ptCount val="12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numCache>
            </c:numRef>
          </c:cat>
          <c:val>
            <c:numRef>
              <c:f>'G1'!$C$3:$C$13</c:f>
              <c:numCache>
                <c:formatCode>#,##0</c:formatCode>
                <c:ptCount val="11"/>
                <c:pt idx="0">
                  <c:v>2564882</c:v>
                </c:pt>
                <c:pt idx="1">
                  <c:v>2533237</c:v>
                </c:pt>
                <c:pt idx="2">
                  <c:v>2554677</c:v>
                </c:pt>
                <c:pt idx="3">
                  <c:v>2623738</c:v>
                </c:pt>
                <c:pt idx="4">
                  <c:v>2855084</c:v>
                </c:pt>
                <c:pt idx="5">
                  <c:v>3171872</c:v>
                </c:pt>
                <c:pt idx="6">
                  <c:v>3429052</c:v>
                </c:pt>
                <c:pt idx="7">
                  <c:v>3434577</c:v>
                </c:pt>
                <c:pt idx="8">
                  <c:v>3486091</c:v>
                </c:pt>
                <c:pt idx="9">
                  <c:v>1076240</c:v>
                </c:pt>
                <c:pt idx="10">
                  <c:v>2312395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AF-4840-83CF-F874EBE47898}"/>
            </c:ext>
          </c:extLst>
        </c:ser>
        <c:ser>
          <c:idx val="2"/>
          <c:order val="2"/>
          <c:tx>
            <c:v>Eivissa</c:v>
          </c:tx>
          <c:spPr>
            <a:ln w="25560" cap="rnd" cmpd="sng" algn="ctr">
              <a:solidFill>
                <a:srgbClr val="FFCC00"/>
              </a:solidFill>
              <a:prstDash val="solid"/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en-US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'G1'!$A$3:$A$14</c:f>
              <c:numCache>
                <c:formatCode>General</c:formatCode>
                <c:ptCount val="12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numCache>
            </c:numRef>
          </c:cat>
          <c:val>
            <c:numRef>
              <c:f>'G1'!$D$3:$D$13</c:f>
              <c:numCache>
                <c:formatCode>#,##0</c:formatCode>
                <c:ptCount val="11"/>
                <c:pt idx="0">
                  <c:v>5625907</c:v>
                </c:pt>
                <c:pt idx="1">
                  <c:v>5534659</c:v>
                </c:pt>
                <c:pt idx="2">
                  <c:v>5712311</c:v>
                </c:pt>
                <c:pt idx="3">
                  <c:v>6199366</c:v>
                </c:pt>
                <c:pt idx="4">
                  <c:v>6462121</c:v>
                </c:pt>
                <c:pt idx="5">
                  <c:v>7403799</c:v>
                </c:pt>
                <c:pt idx="6">
                  <c:v>7895243</c:v>
                </c:pt>
                <c:pt idx="7">
                  <c:v>8090529</c:v>
                </c:pt>
                <c:pt idx="8">
                  <c:v>8136885</c:v>
                </c:pt>
                <c:pt idx="9">
                  <c:v>2106651</c:v>
                </c:pt>
                <c:pt idx="10">
                  <c:v>4835057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AF-4840-83CF-F874EBE478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6350" cap="flat" cmpd="sng" algn="ctr">
              <a:noFill/>
              <a:prstDash val="solid"/>
              <a:round/>
            </a:ln>
          </c:spPr>
        </c:hiLowLines>
        <c:smooth val="0"/>
        <c:axId val="93267471"/>
        <c:axId val="96890197"/>
      </c:lineChart>
      <c:catAx>
        <c:axId val="9326747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240" cap="flat" cmpd="sng" algn="ctr">
            <a:solidFill>
              <a:srgbClr val="000000"/>
            </a:solidFill>
            <a:prstDash val="solid"/>
            <a:round/>
          </a:ln>
        </c:spPr>
        <c:txPr>
          <a:bodyPr rot="-60000000" spcFirstLastPara="0" vertOverflow="ellipsis" vert="horz" wrap="square" anchor="ctr" anchorCtr="1"/>
          <a:lstStyle/>
          <a:p>
            <a:pPr>
              <a:defRPr lang="en-US" sz="700" b="0" i="0" u="none" strike="noStrike" kern="1200" spc="-1" baseline="0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Arial" panose="020B0604020202020204"/>
                <a:ea typeface="Arial" panose="020B0604020202020204"/>
                <a:cs typeface="+mn-cs"/>
              </a:defRPr>
            </a:pPr>
            <a:endParaRPr lang="ca-ES"/>
          </a:p>
        </c:txPr>
        <c:crossAx val="96890197"/>
        <c:crosses val="autoZero"/>
        <c:auto val="1"/>
        <c:lblAlgn val="ctr"/>
        <c:lblOffset val="100"/>
        <c:noMultiLvlLbl val="1"/>
      </c:catAx>
      <c:valAx>
        <c:axId val="96890197"/>
        <c:scaling>
          <c:orientation val="minMax"/>
        </c:scaling>
        <c:delete val="0"/>
        <c:axPos val="l"/>
        <c:majorGridlines>
          <c:spPr>
            <a:ln w="3240" cap="flat" cmpd="sng" algn="ctr">
              <a:solidFill>
                <a:srgbClr val="C0C0C0"/>
              </a:solidFill>
              <a:prstDash val="solid"/>
              <a:round/>
            </a:ln>
          </c:spPr>
        </c:majorGridlines>
        <c:numFmt formatCode="#,##0" sourceLinked="0"/>
        <c:majorTickMark val="out"/>
        <c:minorTickMark val="none"/>
        <c:tickLblPos val="nextTo"/>
        <c:spPr>
          <a:ln w="3240" cap="flat" cmpd="sng" algn="ctr">
            <a:solidFill>
              <a:srgbClr val="000000"/>
            </a:solidFill>
            <a:prstDash val="solid"/>
            <a:round/>
          </a:ln>
        </c:spPr>
        <c:txPr>
          <a:bodyPr rot="-60000000" spcFirstLastPara="0" vertOverflow="ellipsis" vert="horz" wrap="square" anchor="ctr" anchorCtr="1"/>
          <a:lstStyle/>
          <a:p>
            <a:pPr>
              <a:defRPr lang="en-US" sz="700" b="0" i="0" u="none" strike="noStrike" kern="1200" spc="-1" baseline="0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Arial" panose="020B0604020202020204"/>
                <a:ea typeface="Arial" panose="020B0604020202020204"/>
                <a:cs typeface="+mn-cs"/>
              </a:defRPr>
            </a:pPr>
            <a:endParaRPr lang="ca-ES"/>
          </a:p>
        </c:txPr>
        <c:crossAx val="93267471"/>
        <c:crosses val="autoZero"/>
        <c:crossBetween val="between"/>
      </c:valAx>
      <c:spPr>
        <a:noFill/>
        <a:ln w="3240">
          <a:solidFill>
            <a:srgbClr val="808080"/>
          </a:solidFill>
          <a:round/>
        </a:ln>
      </c:spPr>
    </c:plotArea>
    <c:legend>
      <c:legendPos val="t"/>
      <c:layout>
        <c:manualLayout>
          <c:xMode val="edge"/>
          <c:yMode val="edge"/>
          <c:x val="0.353374242662642"/>
          <c:y val="0.13592541466650701"/>
        </c:manualLayout>
      </c:layout>
      <c:overlay val="0"/>
      <c:spPr>
        <a:solidFill>
          <a:srgbClr val="FFFFFF"/>
        </a:solidFill>
        <a:ln w="25560">
          <a:noFill/>
        </a:ln>
      </c:spPr>
      <c:txPr>
        <a:bodyPr rot="0" spcFirstLastPara="0" vertOverflow="ellipsis" vert="horz" wrap="square" anchor="ctr" anchorCtr="1"/>
        <a:lstStyle/>
        <a:p>
          <a:pPr>
            <a:defRPr lang="en-US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1"/>
  </c:chart>
  <c:spPr>
    <a:solidFill>
      <a:srgbClr val="FFFFFF"/>
    </a:solidFill>
    <a:ln w="3240" cap="flat" cmpd="sng" algn="ctr">
      <a:solidFill>
        <a:srgbClr val="000000"/>
      </a:solidFill>
      <a:prstDash val="solid"/>
      <a:round/>
    </a:ln>
  </c:spPr>
  <c:txPr>
    <a:bodyPr/>
    <a:lstStyle/>
    <a:p>
      <a:pPr>
        <a:defRPr lang="en-US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7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700" b="0">
                <a:latin typeface="Arial" panose="020B0604020202020204" pitchFamily="7" charset="0"/>
                <a:cs typeface="Arial" panose="020B0604020202020204" pitchFamily="7" charset="0"/>
              </a:rPr>
              <a:t>Gràfic I-8.2. Nombre mensual de passatgers i passatgeres per via aèria </a:t>
            </a:r>
          </a:p>
          <a:p>
            <a:pPr>
              <a:defRPr lang="en-US" sz="7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700" b="0">
                <a:latin typeface="Arial" panose="020B0604020202020204" pitchFamily="7" charset="0"/>
                <a:cs typeface="Arial" panose="020B0604020202020204" pitchFamily="7" charset="0"/>
              </a:rPr>
              <a:t>a les Illes Balears  (2019-2021)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[1]Hoja1!$B$3</c:f>
              <c:strCache>
                <c:ptCount val="1"/>
                <c:pt idx="0">
                  <c:v>Any 2019</c:v>
                </c:pt>
              </c:strCache>
            </c:strRef>
          </c:tx>
          <c:spPr>
            <a:ln w="28575" cap="rnd" cmpd="sng" algn="ctr">
              <a:solidFill>
                <a:schemeClr val="accent1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[1]Hoja1!$C$2:$N$2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</c:v>
                </c:pt>
                <c:pt idx="7">
                  <c:v>Agost</c:v>
                </c:pt>
                <c:pt idx="8">
                  <c:v>Septembre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[1]Hoja1!$C$3:$N$3</c:f>
              <c:numCache>
                <c:formatCode>General</c:formatCode>
                <c:ptCount val="12"/>
                <c:pt idx="0">
                  <c:v>537911</c:v>
                </c:pt>
                <c:pt idx="1">
                  <c:v>586645</c:v>
                </c:pt>
                <c:pt idx="2">
                  <c:v>859309</c:v>
                </c:pt>
                <c:pt idx="3">
                  <c:v>1691998</c:v>
                </c:pt>
                <c:pt idx="4">
                  <c:v>2281495</c:v>
                </c:pt>
                <c:pt idx="5">
                  <c:v>2826756</c:v>
                </c:pt>
                <c:pt idx="6">
                  <c:v>3154928</c:v>
                </c:pt>
                <c:pt idx="7">
                  <c:v>3096847</c:v>
                </c:pt>
                <c:pt idx="8">
                  <c:v>2623056</c:v>
                </c:pt>
                <c:pt idx="9">
                  <c:v>1767762</c:v>
                </c:pt>
                <c:pt idx="10">
                  <c:v>592513</c:v>
                </c:pt>
                <c:pt idx="11">
                  <c:v>621035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10-4D0F-9BFD-9EB751CF1141}"/>
            </c:ext>
          </c:extLst>
        </c:ser>
        <c:ser>
          <c:idx val="1"/>
          <c:order val="1"/>
          <c:tx>
            <c:strRef>
              <c:f>[1]Hoja1!$B$4</c:f>
              <c:strCache>
                <c:ptCount val="1"/>
                <c:pt idx="0">
                  <c:v>Any 2020</c:v>
                </c:pt>
              </c:strCache>
            </c:strRef>
          </c:tx>
          <c:spPr>
            <a:ln w="28575" cap="rnd" cmpd="sng" algn="ctr">
              <a:solidFill>
                <a:schemeClr val="accent2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[1]Hoja1!$C$2:$N$2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</c:v>
                </c:pt>
                <c:pt idx="7">
                  <c:v>Agost</c:v>
                </c:pt>
                <c:pt idx="8">
                  <c:v>Septembre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[1]Hoja1!$C$4:$N$4</c:f>
              <c:numCache>
                <c:formatCode>General</c:formatCode>
                <c:ptCount val="12"/>
                <c:pt idx="0">
                  <c:v>537647</c:v>
                </c:pt>
                <c:pt idx="1">
                  <c:v>617054</c:v>
                </c:pt>
                <c:pt idx="2">
                  <c:v>318579</c:v>
                </c:pt>
                <c:pt idx="3">
                  <c:v>6781</c:v>
                </c:pt>
                <c:pt idx="4">
                  <c:v>17228</c:v>
                </c:pt>
                <c:pt idx="5">
                  <c:v>115299</c:v>
                </c:pt>
                <c:pt idx="6">
                  <c:v>986109</c:v>
                </c:pt>
                <c:pt idx="7">
                  <c:v>978807</c:v>
                </c:pt>
                <c:pt idx="8">
                  <c:v>436242</c:v>
                </c:pt>
                <c:pt idx="9">
                  <c:v>296526</c:v>
                </c:pt>
                <c:pt idx="10">
                  <c:v>141325</c:v>
                </c:pt>
                <c:pt idx="11">
                  <c:v>184217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A10-4D0F-9BFD-9EB751CF1141}"/>
            </c:ext>
          </c:extLst>
        </c:ser>
        <c:ser>
          <c:idx val="2"/>
          <c:order val="2"/>
          <c:tx>
            <c:v>2021</c:v>
          </c:tx>
          <c:spPr>
            <a:ln w="28575">
              <a:solidFill>
                <a:schemeClr val="accent6">
                  <a:lumMod val="60000"/>
                  <a:lumOff val="40000"/>
                </a:schemeClr>
              </a:solidFill>
            </a:ln>
          </c:spPr>
          <c:marker>
            <c:symbol val="none"/>
          </c:marker>
          <c:val>
            <c:numRef>
              <c:f>'G2'!$D$3:$D$14</c:f>
              <c:numCache>
                <c:formatCode>#,##0</c:formatCode>
                <c:ptCount val="12"/>
                <c:pt idx="0">
                  <c:v>113812</c:v>
                </c:pt>
                <c:pt idx="1">
                  <c:v>99870</c:v>
                </c:pt>
                <c:pt idx="2">
                  <c:v>213664</c:v>
                </c:pt>
                <c:pt idx="3">
                  <c:v>286643</c:v>
                </c:pt>
                <c:pt idx="4">
                  <c:v>649780</c:v>
                </c:pt>
                <c:pt idx="5">
                  <c:v>1146096</c:v>
                </c:pt>
                <c:pt idx="6">
                  <c:v>2018546</c:v>
                </c:pt>
                <c:pt idx="7">
                  <c:v>2061056</c:v>
                </c:pt>
                <c:pt idx="8">
                  <c:v>1724934</c:v>
                </c:pt>
                <c:pt idx="9">
                  <c:v>1485285</c:v>
                </c:pt>
                <c:pt idx="10">
                  <c:v>490505</c:v>
                </c:pt>
                <c:pt idx="11">
                  <c:v>514692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FF-408C-BB1A-0D8D01292D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828191"/>
        <c:axId val="1"/>
      </c:lineChart>
      <c:catAx>
        <c:axId val="1778281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6350" cap="flat" cmpd="sng" algn="ctr">
            <a:noFill/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77828191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151147098515505"/>
          <c:y val="0.30845269316118601"/>
          <c:w val="0.17708326329750029"/>
          <c:h val="0.1982586815379230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 lang="en-US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700" b="0" i="0" u="none" strike="noStrike" kern="1200" spc="0" baseline="0">
                <a:solidFill>
                  <a:schemeClr val="tx1"/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defRPr>
            </a:pPr>
            <a:r>
              <a:rPr lang="es-ES" sz="700" b="0">
                <a:solidFill>
                  <a:schemeClr val="tx1"/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rPr>
              <a:t>Gràfic I-8.3.a. Nombre mensual de passatgers i passatgeres per via aèria a les Baleares per illes (2019-2021): arribades a Palma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[1]Hoja1!$B$54</c:f>
              <c:strCache>
                <c:ptCount val="1"/>
                <c:pt idx="0">
                  <c:v>Any 2019</c:v>
                </c:pt>
              </c:strCache>
            </c:strRef>
          </c:tx>
          <c:spPr>
            <a:ln w="28575" cap="rnd" cmpd="sng" algn="ctr">
              <a:solidFill>
                <a:schemeClr val="accent1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[1]Hoja1!$C$53:$N$53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</c:v>
                </c:pt>
                <c:pt idx="7">
                  <c:v>Agost</c:v>
                </c:pt>
                <c:pt idx="8">
                  <c:v>Septembre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[1]Hoja1!$C$54:$N$54</c:f>
              <c:numCache>
                <c:formatCode>General</c:formatCode>
                <c:ptCount val="12"/>
                <c:pt idx="0">
                  <c:v>414118</c:v>
                </c:pt>
                <c:pt idx="1">
                  <c:v>457988</c:v>
                </c:pt>
                <c:pt idx="2">
                  <c:v>679104</c:v>
                </c:pt>
                <c:pt idx="3">
                  <c:v>1327120</c:v>
                </c:pt>
                <c:pt idx="4">
                  <c:v>1645278</c:v>
                </c:pt>
                <c:pt idx="5">
                  <c:v>1955753</c:v>
                </c:pt>
                <c:pt idx="6">
                  <c:v>2151161</c:v>
                </c:pt>
                <c:pt idx="7">
                  <c:v>2088944</c:v>
                </c:pt>
                <c:pt idx="8">
                  <c:v>1841889</c:v>
                </c:pt>
                <c:pt idx="9">
                  <c:v>1344242</c:v>
                </c:pt>
                <c:pt idx="10">
                  <c:v>456046</c:v>
                </c:pt>
                <c:pt idx="11">
                  <c:v>479092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EE-49EB-8553-A5F9A0C3DDAE}"/>
            </c:ext>
          </c:extLst>
        </c:ser>
        <c:ser>
          <c:idx val="1"/>
          <c:order val="1"/>
          <c:tx>
            <c:strRef>
              <c:f>[1]Hoja1!$B$55</c:f>
              <c:strCache>
                <c:ptCount val="1"/>
                <c:pt idx="0">
                  <c:v>Any 2020</c:v>
                </c:pt>
              </c:strCache>
            </c:strRef>
          </c:tx>
          <c:spPr>
            <a:ln w="28575" cap="rnd" cmpd="sng" algn="ctr">
              <a:solidFill>
                <a:schemeClr val="accent2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[1]Hoja1!$C$53:$N$53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</c:v>
                </c:pt>
                <c:pt idx="7">
                  <c:v>Agost</c:v>
                </c:pt>
                <c:pt idx="8">
                  <c:v>Septembre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[1]Hoja1!$C$55:$N$55</c:f>
              <c:numCache>
                <c:formatCode>General</c:formatCode>
                <c:ptCount val="12"/>
                <c:pt idx="0">
                  <c:v>407562</c:v>
                </c:pt>
                <c:pt idx="1">
                  <c:v>473849</c:v>
                </c:pt>
                <c:pt idx="2">
                  <c:v>242941</c:v>
                </c:pt>
                <c:pt idx="3">
                  <c:v>4282</c:v>
                </c:pt>
                <c:pt idx="4">
                  <c:v>11050</c:v>
                </c:pt>
                <c:pt idx="5">
                  <c:v>72710</c:v>
                </c:pt>
                <c:pt idx="6">
                  <c:v>625990</c:v>
                </c:pt>
                <c:pt idx="7">
                  <c:v>557602</c:v>
                </c:pt>
                <c:pt idx="8">
                  <c:v>237084</c:v>
                </c:pt>
                <c:pt idx="9">
                  <c:v>193729</c:v>
                </c:pt>
                <c:pt idx="10">
                  <c:v>94420</c:v>
                </c:pt>
                <c:pt idx="11">
                  <c:v>122405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3EE-49EB-8553-A5F9A0C3DDAE}"/>
            </c:ext>
          </c:extLst>
        </c:ser>
        <c:ser>
          <c:idx val="2"/>
          <c:order val="2"/>
          <c:tx>
            <c:v>Any 2021</c:v>
          </c:tx>
          <c:spPr>
            <a:ln w="28575">
              <a:solidFill>
                <a:schemeClr val="accent6">
                  <a:lumMod val="60000"/>
                  <a:lumOff val="40000"/>
                </a:schemeClr>
              </a:solidFill>
            </a:ln>
          </c:spPr>
          <c:marker>
            <c:symbol val="none"/>
          </c:marker>
          <c:val>
            <c:numRef>
              <c:f>'G3'!$D$4:$D$15</c:f>
              <c:numCache>
                <c:formatCode>0</c:formatCode>
                <c:ptCount val="12"/>
                <c:pt idx="0">
                  <c:v>78999</c:v>
                </c:pt>
                <c:pt idx="1">
                  <c:v>70394</c:v>
                </c:pt>
                <c:pt idx="2">
                  <c:v>158183</c:v>
                </c:pt>
                <c:pt idx="3">
                  <c:v>209157</c:v>
                </c:pt>
                <c:pt idx="4">
                  <c:v>460350</c:v>
                </c:pt>
                <c:pt idx="5">
                  <c:v>737864</c:v>
                </c:pt>
                <c:pt idx="6">
                  <c:v>1275109</c:v>
                </c:pt>
                <c:pt idx="7">
                  <c:v>1291250</c:v>
                </c:pt>
                <c:pt idx="8">
                  <c:v>1139450</c:v>
                </c:pt>
                <c:pt idx="9">
                  <c:v>1079997</c:v>
                </c:pt>
                <c:pt idx="10">
                  <c:v>363702</c:v>
                </c:pt>
                <c:pt idx="11">
                  <c:v>379997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29-4207-B33B-CA66F37B3D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828991"/>
        <c:axId val="1"/>
      </c:lineChart>
      <c:catAx>
        <c:axId val="177828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6350" cap="flat" cmpd="sng" algn="ctr">
            <a:noFill/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77828991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9.53596785866557E-2"/>
          <c:y val="0.89746427959750996"/>
          <c:w val="0.17178377752881091"/>
          <c:h val="0.1025357688874749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 lang="en-US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7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s-ES" sz="700" b="0">
                <a:solidFill>
                  <a:schemeClr val="tx1"/>
                </a:solidFill>
                <a:latin typeface="Arial" panose="020B0604020202020204" pitchFamily="7" charset="0"/>
                <a:cs typeface="Arial" panose="020B0604020202020204" pitchFamily="7" charset="0"/>
              </a:rPr>
              <a:t>Gràfic I-8.3.b. Nombre mensual de passatgers i passatgeres per via aèria a les Baleares per illes (2019-2021): arribades a Maó</a:t>
            </a:r>
          </a:p>
        </c:rich>
      </c:tx>
      <c:layout>
        <c:manualLayout>
          <c:xMode val="edge"/>
          <c:yMode val="edge"/>
          <c:x val="9.6180555555555602E-2"/>
          <c:y val="3.3342595165323702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[1]Hoja1!$B$62</c:f>
              <c:strCache>
                <c:ptCount val="1"/>
                <c:pt idx="0">
                  <c:v>Any 2019</c:v>
                </c:pt>
              </c:strCache>
            </c:strRef>
          </c:tx>
          <c:spPr>
            <a:ln w="28575" cap="rnd" cmpd="sng" algn="ctr">
              <a:solidFill>
                <a:schemeClr val="accent1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[1]Hoja1!$C$61:$N$61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</c:v>
                </c:pt>
                <c:pt idx="7">
                  <c:v>Agost</c:v>
                </c:pt>
                <c:pt idx="8">
                  <c:v>Septembre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[1]Hoja1!$C$62:$N$62</c:f>
              <c:numCache>
                <c:formatCode>General</c:formatCode>
                <c:ptCount val="12"/>
                <c:pt idx="0">
                  <c:v>35455</c:v>
                </c:pt>
                <c:pt idx="1">
                  <c:v>38061</c:v>
                </c:pt>
                <c:pt idx="2">
                  <c:v>55197</c:v>
                </c:pt>
                <c:pt idx="3">
                  <c:v>86864</c:v>
                </c:pt>
                <c:pt idx="4">
                  <c:v>170462</c:v>
                </c:pt>
                <c:pt idx="5">
                  <c:v>272527</c:v>
                </c:pt>
                <c:pt idx="6">
                  <c:v>327206</c:v>
                </c:pt>
                <c:pt idx="7">
                  <c:v>334833</c:v>
                </c:pt>
                <c:pt idx="8">
                  <c:v>227606</c:v>
                </c:pt>
                <c:pt idx="9">
                  <c:v>106305</c:v>
                </c:pt>
                <c:pt idx="10">
                  <c:v>40167</c:v>
                </c:pt>
                <c:pt idx="11">
                  <c:v>42720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9A-4D19-B092-B5059B44499B}"/>
            </c:ext>
          </c:extLst>
        </c:ser>
        <c:ser>
          <c:idx val="1"/>
          <c:order val="1"/>
          <c:tx>
            <c:strRef>
              <c:f>[1]Hoja1!$B$63</c:f>
              <c:strCache>
                <c:ptCount val="1"/>
                <c:pt idx="0">
                  <c:v>Any 2020</c:v>
                </c:pt>
              </c:strCache>
            </c:strRef>
          </c:tx>
          <c:spPr>
            <a:ln w="28575" cap="rnd" cmpd="sng" algn="ctr">
              <a:solidFill>
                <a:schemeClr val="accent2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[1]Hoja1!$C$61:$N$61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</c:v>
                </c:pt>
                <c:pt idx="7">
                  <c:v>Agost</c:v>
                </c:pt>
                <c:pt idx="8">
                  <c:v>Septembre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[1]Hoja1!$C$63:$N$63</c:f>
              <c:numCache>
                <c:formatCode>General</c:formatCode>
                <c:ptCount val="12"/>
                <c:pt idx="0">
                  <c:v>37992</c:v>
                </c:pt>
                <c:pt idx="1">
                  <c:v>45528</c:v>
                </c:pt>
                <c:pt idx="2">
                  <c:v>24040</c:v>
                </c:pt>
                <c:pt idx="3">
                  <c:v>936</c:v>
                </c:pt>
                <c:pt idx="4">
                  <c:v>2231</c:v>
                </c:pt>
                <c:pt idx="5">
                  <c:v>13967</c:v>
                </c:pt>
                <c:pt idx="6">
                  <c:v>119996</c:v>
                </c:pt>
                <c:pt idx="7">
                  <c:v>152698</c:v>
                </c:pt>
                <c:pt idx="8">
                  <c:v>74035</c:v>
                </c:pt>
                <c:pt idx="9">
                  <c:v>31675</c:v>
                </c:pt>
                <c:pt idx="10">
                  <c:v>14580</c:v>
                </c:pt>
                <c:pt idx="11">
                  <c:v>20282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9A-4D19-B092-B5059B44499B}"/>
            </c:ext>
          </c:extLst>
        </c:ser>
        <c:ser>
          <c:idx val="2"/>
          <c:order val="2"/>
          <c:tx>
            <c:v>Any 2021</c:v>
          </c:tx>
          <c:spPr>
            <a:ln w="28575">
              <a:solidFill>
                <a:schemeClr val="accent6">
                  <a:lumMod val="60000"/>
                  <a:lumOff val="40000"/>
                </a:schemeClr>
              </a:solidFill>
            </a:ln>
          </c:spPr>
          <c:marker>
            <c:symbol val="none"/>
          </c:marker>
          <c:val>
            <c:numRef>
              <c:f>'G3'!$J$4:$J$15</c:f>
              <c:numCache>
                <c:formatCode>#,##0</c:formatCode>
                <c:ptCount val="12"/>
                <c:pt idx="0">
                  <c:v>10771</c:v>
                </c:pt>
                <c:pt idx="1">
                  <c:v>11363</c:v>
                </c:pt>
                <c:pt idx="2">
                  <c:v>20043</c:v>
                </c:pt>
                <c:pt idx="3">
                  <c:v>23576</c:v>
                </c:pt>
                <c:pt idx="4">
                  <c:v>49817</c:v>
                </c:pt>
                <c:pt idx="5">
                  <c:v>134811</c:v>
                </c:pt>
                <c:pt idx="6">
                  <c:v>259857</c:v>
                </c:pt>
                <c:pt idx="7">
                  <c:v>277235</c:v>
                </c:pt>
                <c:pt idx="8">
                  <c:v>177910</c:v>
                </c:pt>
                <c:pt idx="9">
                  <c:v>107683</c:v>
                </c:pt>
                <c:pt idx="10">
                  <c:v>36269</c:v>
                </c:pt>
                <c:pt idx="11">
                  <c:v>41511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37-4D0E-8176-684F80A8A8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10315663"/>
        <c:axId val="1"/>
      </c:lineChart>
      <c:catAx>
        <c:axId val="81031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6350" cap="flat" cmpd="sng" algn="ctr">
            <a:noFill/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810315663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7.9176727909011396E-2"/>
          <c:y val="0.88822354335003295"/>
          <c:w val="0.17146307171664885"/>
          <c:h val="0.1117766073942743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 lang="en-US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7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700" b="0">
                <a:solidFill>
                  <a:schemeClr val="tx1"/>
                </a:solidFill>
                <a:latin typeface="Arial" panose="020B0604020202020204" pitchFamily="7" charset="0"/>
                <a:cs typeface="Arial" panose="020B0604020202020204" pitchFamily="7" charset="0"/>
              </a:rPr>
              <a:t>Gràfic I-8.3.c. Nombre mensual de passatgers i passatgeres per via aèria a les Baleares per illes (2019-2021): arribades a Eivissa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[1]Hoja1!$B$70</c:f>
              <c:strCache>
                <c:ptCount val="1"/>
                <c:pt idx="0">
                  <c:v>Any 2019</c:v>
                </c:pt>
              </c:strCache>
            </c:strRef>
          </c:tx>
          <c:spPr>
            <a:ln w="28575" cap="rnd" cmpd="sng" algn="ctr">
              <a:solidFill>
                <a:schemeClr val="accent1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[1]Hoja1!$C$69:$N$69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</c:v>
                </c:pt>
                <c:pt idx="7">
                  <c:v>Agost</c:v>
                </c:pt>
                <c:pt idx="8">
                  <c:v>Septembre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[1]Hoja1!$C$70:$N$70</c:f>
              <c:numCache>
                <c:formatCode>General</c:formatCode>
                <c:ptCount val="12"/>
                <c:pt idx="0">
                  <c:v>88338</c:v>
                </c:pt>
                <c:pt idx="1">
                  <c:v>90596</c:v>
                </c:pt>
                <c:pt idx="2">
                  <c:v>125008</c:v>
                </c:pt>
                <c:pt idx="3">
                  <c:v>278014</c:v>
                </c:pt>
                <c:pt idx="4">
                  <c:v>465755</c:v>
                </c:pt>
                <c:pt idx="5">
                  <c:v>598476</c:v>
                </c:pt>
                <c:pt idx="6">
                  <c:v>676561</c:v>
                </c:pt>
                <c:pt idx="7">
                  <c:v>673070</c:v>
                </c:pt>
                <c:pt idx="8">
                  <c:v>553561</c:v>
                </c:pt>
                <c:pt idx="9">
                  <c:v>317215</c:v>
                </c:pt>
                <c:pt idx="10">
                  <c:v>96300</c:v>
                </c:pt>
                <c:pt idx="11">
                  <c:v>99223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F8-47FA-8931-507897E1731E}"/>
            </c:ext>
          </c:extLst>
        </c:ser>
        <c:ser>
          <c:idx val="1"/>
          <c:order val="1"/>
          <c:tx>
            <c:strRef>
              <c:f>[1]Hoja1!$B$71</c:f>
              <c:strCache>
                <c:ptCount val="1"/>
                <c:pt idx="0">
                  <c:v>Any 2020</c:v>
                </c:pt>
              </c:strCache>
            </c:strRef>
          </c:tx>
          <c:spPr>
            <a:ln w="28575" cap="rnd" cmpd="sng" algn="ctr">
              <a:solidFill>
                <a:schemeClr val="accent2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[1]Hoja1!$C$69:$N$69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</c:v>
                </c:pt>
                <c:pt idx="7">
                  <c:v>Agost</c:v>
                </c:pt>
                <c:pt idx="8">
                  <c:v>Septembre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[1]Hoja1!$C$71:$N$71</c:f>
              <c:numCache>
                <c:formatCode>General</c:formatCode>
                <c:ptCount val="12"/>
                <c:pt idx="0">
                  <c:v>92093</c:v>
                </c:pt>
                <c:pt idx="1">
                  <c:v>97677</c:v>
                </c:pt>
                <c:pt idx="2">
                  <c:v>51598</c:v>
                </c:pt>
                <c:pt idx="3">
                  <c:v>1563</c:v>
                </c:pt>
                <c:pt idx="4">
                  <c:v>3947</c:v>
                </c:pt>
                <c:pt idx="5">
                  <c:v>28622</c:v>
                </c:pt>
                <c:pt idx="6">
                  <c:v>240123</c:v>
                </c:pt>
                <c:pt idx="7">
                  <c:v>268507</c:v>
                </c:pt>
                <c:pt idx="8">
                  <c:v>125123</c:v>
                </c:pt>
                <c:pt idx="9">
                  <c:v>71122</c:v>
                </c:pt>
                <c:pt idx="10">
                  <c:v>32325</c:v>
                </c:pt>
                <c:pt idx="11">
                  <c:v>41530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F8-47FA-8931-507897E1731E}"/>
            </c:ext>
          </c:extLst>
        </c:ser>
        <c:ser>
          <c:idx val="2"/>
          <c:order val="2"/>
          <c:tx>
            <c:v>Any 2021</c:v>
          </c:tx>
          <c:spPr>
            <a:ln w="28575">
              <a:solidFill>
                <a:schemeClr val="accent6">
                  <a:lumMod val="60000"/>
                  <a:lumOff val="40000"/>
                </a:schemeClr>
              </a:solidFill>
            </a:ln>
          </c:spPr>
          <c:marker>
            <c:symbol val="none"/>
          </c:marker>
          <c:val>
            <c:numRef>
              <c:f>'G3'!$G$4:$G$15</c:f>
              <c:numCache>
                <c:formatCode>#,##0</c:formatCode>
                <c:ptCount val="12"/>
                <c:pt idx="0">
                  <c:v>24042</c:v>
                </c:pt>
                <c:pt idx="1">
                  <c:v>18113</c:v>
                </c:pt>
                <c:pt idx="2">
                  <c:v>35438</c:v>
                </c:pt>
                <c:pt idx="3">
                  <c:v>53910</c:v>
                </c:pt>
                <c:pt idx="4">
                  <c:v>139613</c:v>
                </c:pt>
                <c:pt idx="5">
                  <c:v>273421</c:v>
                </c:pt>
                <c:pt idx="6">
                  <c:v>483580</c:v>
                </c:pt>
                <c:pt idx="7">
                  <c:v>492571</c:v>
                </c:pt>
                <c:pt idx="8">
                  <c:v>407574</c:v>
                </c:pt>
                <c:pt idx="9">
                  <c:v>297605</c:v>
                </c:pt>
                <c:pt idx="10">
                  <c:v>90534</c:v>
                </c:pt>
                <c:pt idx="11">
                  <c:v>93184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42-443F-B5CC-6935D20921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826991"/>
        <c:axId val="1"/>
      </c:lineChart>
      <c:catAx>
        <c:axId val="177826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6350" cap="flat" cmpd="sng" algn="ctr">
            <a:noFill/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77826991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4.2190797173080698E-2"/>
          <c:y val="0.89201349831271104"/>
          <c:w val="0.16329712659425319"/>
          <c:h val="0.1079863521711979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 lang="en-US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en-US" sz="700" b="0" i="0" u="none" strike="noStrike" kern="1200" spc="0" baseline="0">
                <a:solidFill>
                  <a:schemeClr val="tx1"/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defRPr>
            </a:pPr>
            <a:r>
              <a:rPr lang="es-ES" altLang="en-US" sz="700" b="0">
                <a:solidFill>
                  <a:schemeClr val="tx1"/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rPr>
              <a:t>Gràfic I-8.4.a.1. Evolució mensual de l'arribada de passatgers en</a:t>
            </a:r>
            <a:r>
              <a:rPr lang="es-ES" altLang="en-US" sz="700" b="0" baseline="0">
                <a:solidFill>
                  <a:schemeClr val="tx1"/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rPr>
              <a:t> </a:t>
            </a:r>
            <a:r>
              <a:rPr lang="es-ES" altLang="en-US" sz="700" b="0">
                <a:solidFill>
                  <a:schemeClr val="tx1"/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rPr>
              <a:t>vols nacionals </a:t>
            </a:r>
          </a:p>
          <a:p>
            <a:pPr defTabSz="914400">
              <a:defRPr sz="700">
                <a:solidFill>
                  <a:schemeClr val="tx1"/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defRPr>
            </a:pPr>
            <a:r>
              <a:rPr lang="es-ES" altLang="en-US" sz="700" b="0">
                <a:solidFill>
                  <a:schemeClr val="tx1"/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rPr>
              <a:t>a Palma (2019-2021)</a:t>
            </a:r>
          </a:p>
        </c:rich>
      </c:tx>
      <c:layout>
        <c:manualLayout>
          <c:xMode val="edge"/>
          <c:yMode val="edge"/>
          <c:x val="0.15722222222222201"/>
          <c:y val="2.4305555555555601E-2"/>
        </c:manualLayout>
      </c:layout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 defTabSz="914400">
            <a:defRPr lang="en-US" sz="700" b="0" i="0" u="none" strike="noStrike" kern="1200" spc="0" baseline="0">
              <a:solidFill>
                <a:schemeClr val="tx1"/>
              </a:solidFill>
              <a:latin typeface="Arial" panose="020B0604020202020204" pitchFamily="7" charset="0"/>
              <a:ea typeface="Arial" panose="020B0604020202020204" pitchFamily="7" charset="0"/>
              <a:cs typeface="Arial" panose="020B0604020202020204" pitchFamily="7" charset="0"/>
              <a:sym typeface="Arial" panose="020B0604020202020204" pitchFamily="7" charset="0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'G4'!$C$2</c:f>
              <c:strCache>
                <c:ptCount val="1"/>
                <c:pt idx="0">
                  <c:v>2019 Nacionals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'G4'!$B$3:$B$14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</c:v>
                </c:pt>
                <c:pt idx="7">
                  <c:v>Agost</c:v>
                </c:pt>
                <c:pt idx="8">
                  <c:v>Septembre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'G4'!$C$3:$C$14</c:f>
              <c:numCache>
                <c:formatCode>General</c:formatCode>
                <c:ptCount val="12"/>
                <c:pt idx="0">
                  <c:v>248907</c:v>
                </c:pt>
                <c:pt idx="1">
                  <c:v>235724</c:v>
                </c:pt>
                <c:pt idx="2">
                  <c:v>302718</c:v>
                </c:pt>
                <c:pt idx="3">
                  <c:v>310963</c:v>
                </c:pt>
                <c:pt idx="4">
                  <c:v>314395</c:v>
                </c:pt>
                <c:pt idx="5">
                  <c:v>362542</c:v>
                </c:pt>
                <c:pt idx="6">
                  <c:v>388302</c:v>
                </c:pt>
                <c:pt idx="7">
                  <c:v>390681</c:v>
                </c:pt>
                <c:pt idx="8">
                  <c:v>335836</c:v>
                </c:pt>
                <c:pt idx="9">
                  <c:v>294759</c:v>
                </c:pt>
                <c:pt idx="10">
                  <c:v>265640</c:v>
                </c:pt>
                <c:pt idx="11">
                  <c:v>272864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38-4ABA-BBB5-E9892485EEE8}"/>
            </c:ext>
          </c:extLst>
        </c:ser>
        <c:ser>
          <c:idx val="1"/>
          <c:order val="1"/>
          <c:tx>
            <c:strRef>
              <c:f>'G4'!$E$2</c:f>
              <c:strCache>
                <c:ptCount val="1"/>
                <c:pt idx="0">
                  <c:v>2020 Nacionals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'G4'!$B$3:$B$14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</c:v>
                </c:pt>
                <c:pt idx="7">
                  <c:v>Agost</c:v>
                </c:pt>
                <c:pt idx="8">
                  <c:v>Septembre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'G4'!$E$3:$E$14</c:f>
              <c:numCache>
                <c:formatCode>General</c:formatCode>
                <c:ptCount val="12"/>
                <c:pt idx="0">
                  <c:v>262362</c:v>
                </c:pt>
                <c:pt idx="1">
                  <c:v>235724</c:v>
                </c:pt>
                <c:pt idx="2">
                  <c:v>126336</c:v>
                </c:pt>
                <c:pt idx="3">
                  <c:v>3936</c:v>
                </c:pt>
                <c:pt idx="4">
                  <c:v>9780</c:v>
                </c:pt>
                <c:pt idx="5">
                  <c:v>43843</c:v>
                </c:pt>
                <c:pt idx="6">
                  <c:v>171389</c:v>
                </c:pt>
                <c:pt idx="7">
                  <c:v>239962</c:v>
                </c:pt>
                <c:pt idx="8">
                  <c:v>148727</c:v>
                </c:pt>
                <c:pt idx="9">
                  <c:v>124391</c:v>
                </c:pt>
                <c:pt idx="10">
                  <c:v>75474</c:v>
                </c:pt>
                <c:pt idx="11">
                  <c:v>94904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38-4ABA-BBB5-E9892485EEE8}"/>
            </c:ext>
          </c:extLst>
        </c:ser>
        <c:ser>
          <c:idx val="2"/>
          <c:order val="2"/>
          <c:tx>
            <c:strRef>
              <c:f>'G4'!$G$2</c:f>
              <c:strCache>
                <c:ptCount val="1"/>
                <c:pt idx="0">
                  <c:v>2021 Nacionals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'G4'!$G$3:$G$14</c:f>
              <c:numCache>
                <c:formatCode>General</c:formatCode>
                <c:ptCount val="12"/>
                <c:pt idx="0">
                  <c:v>64601</c:v>
                </c:pt>
                <c:pt idx="1">
                  <c:v>55404</c:v>
                </c:pt>
                <c:pt idx="2">
                  <c:v>86075</c:v>
                </c:pt>
                <c:pt idx="3">
                  <c:v>92540</c:v>
                </c:pt>
                <c:pt idx="4">
                  <c:v>144727</c:v>
                </c:pt>
                <c:pt idx="5">
                  <c:v>229811</c:v>
                </c:pt>
                <c:pt idx="6">
                  <c:v>317428</c:v>
                </c:pt>
                <c:pt idx="7">
                  <c:v>363335</c:v>
                </c:pt>
                <c:pt idx="8">
                  <c:v>274370</c:v>
                </c:pt>
                <c:pt idx="9">
                  <c:v>272362</c:v>
                </c:pt>
                <c:pt idx="10">
                  <c:v>226226</c:v>
                </c:pt>
                <c:pt idx="11">
                  <c:v>240011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3A-4C23-B3D5-BE04BE4006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1647424"/>
        <c:axId val="1242478992"/>
      </c:lineChart>
      <c:catAx>
        <c:axId val="1071647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242478992"/>
        <c:crosses val="autoZero"/>
        <c:auto val="1"/>
        <c:lblAlgn val="ctr"/>
        <c:lblOffset val="100"/>
        <c:noMultiLvlLbl val="0"/>
      </c:catAx>
      <c:valAx>
        <c:axId val="1242478992"/>
        <c:scaling>
          <c:orientation val="minMax"/>
          <c:max val="18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071647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en-US" sz="700" b="0" i="0" u="none" strike="noStrike" kern="1200" spc="0" baseline="0">
                <a:solidFill>
                  <a:schemeClr val="tx1"/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defRPr>
            </a:pPr>
            <a:r>
              <a:rPr lang="es-ES" sz="700" b="0">
                <a:solidFill>
                  <a:schemeClr val="tx1"/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rPr>
              <a:t>Gràfic I-8.4.a.</a:t>
            </a:r>
            <a:r>
              <a:rPr lang="es-ES" altLang="en-US" sz="700" b="0">
                <a:solidFill>
                  <a:schemeClr val="tx1"/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rPr>
              <a:t>2</a:t>
            </a:r>
            <a:r>
              <a:rPr lang="es-ES" sz="700" b="0">
                <a:solidFill>
                  <a:schemeClr val="tx1"/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rPr>
              <a:t>. Evolució mensual de l'arribada de passatgers en vols internacionals </a:t>
            </a:r>
          </a:p>
          <a:p>
            <a:pPr defTabSz="914400">
              <a:defRPr sz="700">
                <a:solidFill>
                  <a:schemeClr val="tx1"/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defRPr>
            </a:pPr>
            <a:r>
              <a:rPr lang="es-ES" sz="700" b="0">
                <a:solidFill>
                  <a:schemeClr val="tx1"/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rPr>
              <a:t>a Palma (2019-2021)</a:t>
            </a:r>
          </a:p>
        </c:rich>
      </c:tx>
      <c:layout>
        <c:manualLayout>
          <c:xMode val="edge"/>
          <c:yMode val="edge"/>
          <c:x val="0.112222222222222"/>
          <c:y val="2.4305555555555601E-2"/>
        </c:manualLayout>
      </c:layout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 defTabSz="914400">
            <a:defRPr lang="en-US" sz="700" b="0" i="0" u="none" strike="noStrike" kern="1200" spc="0" baseline="0">
              <a:solidFill>
                <a:schemeClr val="tx1"/>
              </a:solidFill>
              <a:latin typeface="Arial" panose="020B0604020202020204" pitchFamily="7" charset="0"/>
              <a:ea typeface="Arial" panose="020B0604020202020204" pitchFamily="7" charset="0"/>
              <a:cs typeface="Arial" panose="020B0604020202020204" pitchFamily="7" charset="0"/>
              <a:sym typeface="Arial" panose="020B0604020202020204" pitchFamily="7" charset="0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'G4'!$D$2</c:f>
              <c:strCache>
                <c:ptCount val="1"/>
                <c:pt idx="0">
                  <c:v>2019 Internacionals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'G4'!$B$3:$B$14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</c:v>
                </c:pt>
                <c:pt idx="7">
                  <c:v>Agost</c:v>
                </c:pt>
                <c:pt idx="8">
                  <c:v>Septembre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'G4'!$D$3:$D$14</c:f>
              <c:numCache>
                <c:formatCode>General</c:formatCode>
                <c:ptCount val="12"/>
                <c:pt idx="0">
                  <c:v>165211</c:v>
                </c:pt>
                <c:pt idx="1">
                  <c:v>222264</c:v>
                </c:pt>
                <c:pt idx="2">
                  <c:v>376386</c:v>
                </c:pt>
                <c:pt idx="3">
                  <c:v>1016157</c:v>
                </c:pt>
                <c:pt idx="4">
                  <c:v>1330883</c:v>
                </c:pt>
                <c:pt idx="5">
                  <c:v>1593211</c:v>
                </c:pt>
                <c:pt idx="6">
                  <c:v>1762859</c:v>
                </c:pt>
                <c:pt idx="7">
                  <c:v>1698263</c:v>
                </c:pt>
                <c:pt idx="8" formatCode="#,##0">
                  <c:v>1506053</c:v>
                </c:pt>
                <c:pt idx="9">
                  <c:v>1049483</c:v>
                </c:pt>
                <c:pt idx="10">
                  <c:v>190406</c:v>
                </c:pt>
                <c:pt idx="11">
                  <c:v>206228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B4-40D4-975F-31F9FA1921F0}"/>
            </c:ext>
          </c:extLst>
        </c:ser>
        <c:ser>
          <c:idx val="1"/>
          <c:order val="1"/>
          <c:tx>
            <c:strRef>
              <c:f>'G4'!$F$2</c:f>
              <c:strCache>
                <c:ptCount val="1"/>
                <c:pt idx="0">
                  <c:v>2020 Internacionals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'G4'!$B$3:$B$14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</c:v>
                </c:pt>
                <c:pt idx="7">
                  <c:v>Agost</c:v>
                </c:pt>
                <c:pt idx="8">
                  <c:v>Septembre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'G4'!$F$3:$F$14</c:f>
              <c:numCache>
                <c:formatCode>General</c:formatCode>
                <c:ptCount val="12"/>
                <c:pt idx="0">
                  <c:v>145200</c:v>
                </c:pt>
                <c:pt idx="1">
                  <c:v>215056</c:v>
                </c:pt>
                <c:pt idx="2">
                  <c:v>116605</c:v>
                </c:pt>
                <c:pt idx="3">
                  <c:v>346</c:v>
                </c:pt>
                <c:pt idx="4">
                  <c:v>1270</c:v>
                </c:pt>
                <c:pt idx="5">
                  <c:v>28867</c:v>
                </c:pt>
                <c:pt idx="6">
                  <c:v>454601</c:v>
                </c:pt>
                <c:pt idx="7">
                  <c:v>317640</c:v>
                </c:pt>
                <c:pt idx="8">
                  <c:v>88357</c:v>
                </c:pt>
                <c:pt idx="9">
                  <c:v>69338</c:v>
                </c:pt>
                <c:pt idx="10">
                  <c:v>18946</c:v>
                </c:pt>
                <c:pt idx="11">
                  <c:v>27501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B4-40D4-975F-31F9FA1921F0}"/>
            </c:ext>
          </c:extLst>
        </c:ser>
        <c:ser>
          <c:idx val="2"/>
          <c:order val="2"/>
          <c:tx>
            <c:strRef>
              <c:f>'G4'!$H$2</c:f>
              <c:strCache>
                <c:ptCount val="1"/>
                <c:pt idx="0">
                  <c:v>2021 Internacionals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'G4'!$H$3:$H$14</c:f>
              <c:numCache>
                <c:formatCode>General</c:formatCode>
                <c:ptCount val="12"/>
                <c:pt idx="0">
                  <c:v>14398</c:v>
                </c:pt>
                <c:pt idx="1">
                  <c:v>14990</c:v>
                </c:pt>
                <c:pt idx="2">
                  <c:v>72108</c:v>
                </c:pt>
                <c:pt idx="3">
                  <c:v>116617</c:v>
                </c:pt>
                <c:pt idx="4">
                  <c:v>315623</c:v>
                </c:pt>
                <c:pt idx="5">
                  <c:v>508053</c:v>
                </c:pt>
                <c:pt idx="6">
                  <c:v>957681</c:v>
                </c:pt>
                <c:pt idx="7">
                  <c:v>927915</c:v>
                </c:pt>
                <c:pt idx="8">
                  <c:v>865080</c:v>
                </c:pt>
                <c:pt idx="9">
                  <c:v>807635</c:v>
                </c:pt>
                <c:pt idx="10">
                  <c:v>137476</c:v>
                </c:pt>
                <c:pt idx="11">
                  <c:v>139986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8C-4E73-A74C-072CD44144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5908160"/>
        <c:axId val="1076236432"/>
      </c:lineChart>
      <c:catAx>
        <c:axId val="325908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076236432"/>
        <c:crosses val="autoZero"/>
        <c:auto val="1"/>
        <c:lblAlgn val="ctr"/>
        <c:lblOffset val="100"/>
        <c:noMultiLvlLbl val="0"/>
      </c:catAx>
      <c:valAx>
        <c:axId val="1076236432"/>
        <c:scaling>
          <c:orientation val="minMax"/>
          <c:max val="18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5908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en-US" sz="700" b="0" i="0" u="none" strike="noStrike" kern="1200" spc="0" baseline="0">
                <a:solidFill>
                  <a:schemeClr val="tx1"/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defRPr>
            </a:pPr>
            <a:r>
              <a:rPr lang="es-ES" sz="700" b="0">
                <a:solidFill>
                  <a:schemeClr val="tx1"/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rPr>
              <a:t>Gràfic I-8.4.</a:t>
            </a:r>
            <a:r>
              <a:rPr lang="es-ES" altLang="en-US" sz="700" b="0">
                <a:solidFill>
                  <a:schemeClr val="tx1"/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rPr>
              <a:t>b</a:t>
            </a:r>
            <a:r>
              <a:rPr lang="es-ES" sz="700" b="0">
                <a:solidFill>
                  <a:schemeClr val="tx1"/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rPr>
              <a:t>.1. </a:t>
            </a:r>
            <a:r>
              <a:rPr lang="es-ES" sz="700" b="0" i="0" u="none" strike="noStrike" baseline="0">
                <a:effectLst/>
                <a:sym typeface="Arial" panose="020B0604020202020204" pitchFamily="7" charset="0"/>
              </a:rPr>
              <a:t>Evolució mensual de l'arribada de passatgers en vols nacionals </a:t>
            </a:r>
          </a:p>
          <a:p>
            <a:pPr defTabSz="914400">
              <a:defRPr sz="700">
                <a:solidFill>
                  <a:schemeClr val="tx1"/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defRPr>
            </a:pPr>
            <a:r>
              <a:rPr lang="es-ES" sz="700" b="0" i="0" u="none" strike="noStrike" baseline="0">
                <a:effectLst/>
                <a:sym typeface="Arial" panose="020B0604020202020204" pitchFamily="7" charset="0"/>
              </a:rPr>
              <a:t>a Maó (2019-2021)</a:t>
            </a:r>
            <a:endParaRPr lang="es-ES" sz="700" b="0">
              <a:solidFill>
                <a:schemeClr val="tx1"/>
              </a:solidFill>
              <a:latin typeface="Arial" panose="020B0604020202020204" pitchFamily="7" charset="0"/>
              <a:ea typeface="Arial" panose="020B0604020202020204" pitchFamily="7" charset="0"/>
              <a:cs typeface="Arial" panose="020B0604020202020204" pitchFamily="7" charset="0"/>
              <a:sym typeface="Arial" panose="020B0604020202020204" pitchFamily="7" charset="0"/>
            </a:endParaRPr>
          </a:p>
        </c:rich>
      </c:tx>
      <c:layout>
        <c:manualLayout>
          <c:xMode val="edge"/>
          <c:yMode val="edge"/>
          <c:x val="0.13062499999999999"/>
          <c:y val="2.29166666666667E-2"/>
        </c:manualLayout>
      </c:layout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 defTabSz="914400">
            <a:defRPr lang="en-US" sz="700" b="0" i="0" u="none" strike="noStrike" kern="1200" spc="0" baseline="0">
              <a:solidFill>
                <a:schemeClr val="tx1"/>
              </a:solidFill>
              <a:latin typeface="Arial" panose="020B0604020202020204" pitchFamily="7" charset="0"/>
              <a:ea typeface="Arial" panose="020B0604020202020204" pitchFamily="7" charset="0"/>
              <a:cs typeface="Arial" panose="020B0604020202020204" pitchFamily="7" charset="0"/>
              <a:sym typeface="Arial" panose="020B0604020202020204" pitchFamily="7" charset="0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'G4'!$C$20</c:f>
              <c:strCache>
                <c:ptCount val="1"/>
                <c:pt idx="0">
                  <c:v>2019 Nacionals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'G4'!$B$21:$B$32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</c:v>
                </c:pt>
                <c:pt idx="7">
                  <c:v>Agost</c:v>
                </c:pt>
                <c:pt idx="8">
                  <c:v>Septembre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'G4'!$C$21:$C$32</c:f>
              <c:numCache>
                <c:formatCode>General</c:formatCode>
                <c:ptCount val="12"/>
                <c:pt idx="0">
                  <c:v>34307</c:v>
                </c:pt>
                <c:pt idx="1">
                  <c:v>36920</c:v>
                </c:pt>
                <c:pt idx="2">
                  <c:v>53562</c:v>
                </c:pt>
                <c:pt idx="3">
                  <c:v>70981</c:v>
                </c:pt>
                <c:pt idx="4">
                  <c:v>65935</c:v>
                </c:pt>
                <c:pt idx="5">
                  <c:v>116213</c:v>
                </c:pt>
                <c:pt idx="6">
                  <c:v>138610</c:v>
                </c:pt>
                <c:pt idx="7">
                  <c:v>145438</c:v>
                </c:pt>
                <c:pt idx="8">
                  <c:v>98113</c:v>
                </c:pt>
                <c:pt idx="9">
                  <c:v>53019</c:v>
                </c:pt>
                <c:pt idx="10">
                  <c:v>39021</c:v>
                </c:pt>
                <c:pt idx="11">
                  <c:v>41455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83-4FB9-81F3-38FEF8DE03D9}"/>
            </c:ext>
          </c:extLst>
        </c:ser>
        <c:ser>
          <c:idx val="1"/>
          <c:order val="1"/>
          <c:tx>
            <c:strRef>
              <c:f>'G4'!$E$20</c:f>
              <c:strCache>
                <c:ptCount val="1"/>
                <c:pt idx="0">
                  <c:v>2020 Nacionals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'G4'!$B$21:$B$32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</c:v>
                </c:pt>
                <c:pt idx="7">
                  <c:v>Agost</c:v>
                </c:pt>
                <c:pt idx="8">
                  <c:v>Septembre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'G4'!$E$21:$E$32</c:f>
              <c:numCache>
                <c:formatCode>General</c:formatCode>
                <c:ptCount val="12"/>
                <c:pt idx="0">
                  <c:v>36972</c:v>
                </c:pt>
                <c:pt idx="1">
                  <c:v>36920</c:v>
                </c:pt>
                <c:pt idx="2">
                  <c:v>23492</c:v>
                </c:pt>
                <c:pt idx="3">
                  <c:v>936</c:v>
                </c:pt>
                <c:pt idx="4">
                  <c:v>2231</c:v>
                </c:pt>
                <c:pt idx="5">
                  <c:v>13507</c:v>
                </c:pt>
                <c:pt idx="6">
                  <c:v>80922</c:v>
                </c:pt>
                <c:pt idx="7">
                  <c:v>119539</c:v>
                </c:pt>
                <c:pt idx="8">
                  <c:v>67403</c:v>
                </c:pt>
                <c:pt idx="9">
                  <c:v>28959</c:v>
                </c:pt>
                <c:pt idx="10">
                  <c:v>14539</c:v>
                </c:pt>
                <c:pt idx="11">
                  <c:v>20238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483-4FB9-81F3-38FEF8DE03D9}"/>
            </c:ext>
          </c:extLst>
        </c:ser>
        <c:ser>
          <c:idx val="2"/>
          <c:order val="2"/>
          <c:tx>
            <c:strRef>
              <c:f>'G4'!$G$20</c:f>
              <c:strCache>
                <c:ptCount val="1"/>
                <c:pt idx="0">
                  <c:v>2021 Nacionals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'G4'!$G$21:$G$32</c:f>
              <c:numCache>
                <c:formatCode>General</c:formatCode>
                <c:ptCount val="12"/>
                <c:pt idx="0">
                  <c:v>10747</c:v>
                </c:pt>
                <c:pt idx="1">
                  <c:v>11344</c:v>
                </c:pt>
                <c:pt idx="2">
                  <c:v>19907</c:v>
                </c:pt>
                <c:pt idx="3">
                  <c:v>22010</c:v>
                </c:pt>
                <c:pt idx="4">
                  <c:v>41744</c:v>
                </c:pt>
                <c:pt idx="5">
                  <c:v>111152</c:v>
                </c:pt>
                <c:pt idx="6">
                  <c:v>167183</c:v>
                </c:pt>
                <c:pt idx="7">
                  <c:v>186753</c:v>
                </c:pt>
                <c:pt idx="8">
                  <c:v>117802</c:v>
                </c:pt>
                <c:pt idx="9">
                  <c:v>70265</c:v>
                </c:pt>
                <c:pt idx="10">
                  <c:v>35508</c:v>
                </c:pt>
                <c:pt idx="11">
                  <c:v>40360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93-4D87-9920-3311D24143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5352080"/>
        <c:axId val="1074102544"/>
      </c:lineChart>
      <c:catAx>
        <c:axId val="285352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074102544"/>
        <c:crosses val="autoZero"/>
        <c:auto val="1"/>
        <c:lblAlgn val="ctr"/>
        <c:lblOffset val="100"/>
        <c:noMultiLvlLbl val="0"/>
      </c:catAx>
      <c:valAx>
        <c:axId val="1074102544"/>
        <c:scaling>
          <c:orientation val="minMax"/>
          <c:max val="2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85352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en-US" sz="7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700" b="0">
                <a:solidFill>
                  <a:schemeClr val="tx1"/>
                </a:solidFill>
                <a:latin typeface="Arial" panose="020B0604020202020204" pitchFamily="7" charset="0"/>
                <a:cs typeface="Arial" panose="020B0604020202020204" pitchFamily="7" charset="0"/>
              </a:rPr>
              <a:t>Gràfic I-8.4.b.</a:t>
            </a:r>
            <a:r>
              <a:rPr lang="es-ES" altLang="en-US" sz="700" b="0">
                <a:solidFill>
                  <a:schemeClr val="tx1"/>
                </a:solidFill>
                <a:latin typeface="Arial" panose="020B0604020202020204" pitchFamily="7" charset="0"/>
                <a:cs typeface="Arial" panose="020B0604020202020204" pitchFamily="7" charset="0"/>
              </a:rPr>
              <a:t>2</a:t>
            </a:r>
            <a:r>
              <a:rPr lang="es-ES" sz="700" b="0">
                <a:solidFill>
                  <a:schemeClr val="tx1"/>
                </a:solidFill>
                <a:latin typeface="Arial" panose="020B0604020202020204" pitchFamily="7" charset="0"/>
                <a:cs typeface="Arial" panose="020B0604020202020204" pitchFamily="7" charset="0"/>
              </a:rPr>
              <a:t>. Evolució mensual de l'arribada de passatgers en vols internacionals a Maó (2019-2021)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 defTabSz="914400">
            <a:defRPr lang="en-US" sz="7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'G4'!$D$20</c:f>
              <c:strCache>
                <c:ptCount val="1"/>
                <c:pt idx="0">
                  <c:v>2019 Internacionals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'G4'!$B$21:$B$32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</c:v>
                </c:pt>
                <c:pt idx="7">
                  <c:v>Agost</c:v>
                </c:pt>
                <c:pt idx="8">
                  <c:v>Septembre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'G4'!$D$21:$D$32</c:f>
              <c:numCache>
                <c:formatCode>General</c:formatCode>
                <c:ptCount val="12"/>
                <c:pt idx="0">
                  <c:v>1148</c:v>
                </c:pt>
                <c:pt idx="1">
                  <c:v>1141</c:v>
                </c:pt>
                <c:pt idx="2">
                  <c:v>1635</c:v>
                </c:pt>
                <c:pt idx="3">
                  <c:v>15883</c:v>
                </c:pt>
                <c:pt idx="4">
                  <c:v>104527</c:v>
                </c:pt>
                <c:pt idx="5">
                  <c:v>156314</c:v>
                </c:pt>
                <c:pt idx="6">
                  <c:v>188596</c:v>
                </c:pt>
                <c:pt idx="7">
                  <c:v>189395</c:v>
                </c:pt>
                <c:pt idx="8" formatCode="#,##0">
                  <c:v>129493</c:v>
                </c:pt>
                <c:pt idx="9">
                  <c:v>53286</c:v>
                </c:pt>
                <c:pt idx="10">
                  <c:v>1146</c:v>
                </c:pt>
                <c:pt idx="11">
                  <c:v>1265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F4-49F9-9272-1531368D2A0C}"/>
            </c:ext>
          </c:extLst>
        </c:ser>
        <c:ser>
          <c:idx val="1"/>
          <c:order val="1"/>
          <c:tx>
            <c:strRef>
              <c:f>'G4'!$F$20</c:f>
              <c:strCache>
                <c:ptCount val="1"/>
                <c:pt idx="0">
                  <c:v>2020 Internacionals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'G4'!$B$21:$B$32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</c:v>
                </c:pt>
                <c:pt idx="7">
                  <c:v>Agost</c:v>
                </c:pt>
                <c:pt idx="8">
                  <c:v>Septembre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'G4'!$F$21:$F$32</c:f>
              <c:numCache>
                <c:formatCode>General</c:formatCode>
                <c:ptCount val="12"/>
                <c:pt idx="0">
                  <c:v>1037</c:v>
                </c:pt>
                <c:pt idx="1">
                  <c:v>1200</c:v>
                </c:pt>
                <c:pt idx="2">
                  <c:v>617</c:v>
                </c:pt>
                <c:pt idx="3">
                  <c:v>2</c:v>
                </c:pt>
                <c:pt idx="4">
                  <c:v>3</c:v>
                </c:pt>
                <c:pt idx="5">
                  <c:v>22</c:v>
                </c:pt>
                <c:pt idx="6">
                  <c:v>24071</c:v>
                </c:pt>
                <c:pt idx="7">
                  <c:v>46661</c:v>
                </c:pt>
                <c:pt idx="8">
                  <c:v>9215</c:v>
                </c:pt>
                <c:pt idx="9">
                  <c:v>3594</c:v>
                </c:pt>
                <c:pt idx="10">
                  <c:v>43</c:v>
                </c:pt>
                <c:pt idx="11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F4-49F9-9272-1531368D2A0C}"/>
            </c:ext>
          </c:extLst>
        </c:ser>
        <c:ser>
          <c:idx val="2"/>
          <c:order val="2"/>
          <c:tx>
            <c:strRef>
              <c:f>'G4'!$H$20</c:f>
              <c:strCache>
                <c:ptCount val="1"/>
                <c:pt idx="0">
                  <c:v>2021 Internacionals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'G4'!$H$21:$H$32</c:f>
              <c:numCache>
                <c:formatCode>General</c:formatCode>
                <c:ptCount val="12"/>
                <c:pt idx="0">
                  <c:v>24</c:v>
                </c:pt>
                <c:pt idx="1">
                  <c:v>19</c:v>
                </c:pt>
                <c:pt idx="2">
                  <c:v>136</c:v>
                </c:pt>
                <c:pt idx="3">
                  <c:v>1566</c:v>
                </c:pt>
                <c:pt idx="4">
                  <c:v>8073</c:v>
                </c:pt>
                <c:pt idx="5">
                  <c:v>23659</c:v>
                </c:pt>
                <c:pt idx="6">
                  <c:v>92674</c:v>
                </c:pt>
                <c:pt idx="7">
                  <c:v>90482</c:v>
                </c:pt>
                <c:pt idx="8">
                  <c:v>60108</c:v>
                </c:pt>
                <c:pt idx="9">
                  <c:v>37418</c:v>
                </c:pt>
                <c:pt idx="10">
                  <c:v>761</c:v>
                </c:pt>
                <c:pt idx="11">
                  <c:v>1151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18-447C-A8A3-F2982ABFB7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41826944"/>
        <c:axId val="1167818704"/>
      </c:lineChart>
      <c:catAx>
        <c:axId val="1241826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167818704"/>
        <c:crosses val="autoZero"/>
        <c:auto val="1"/>
        <c:lblAlgn val="ctr"/>
        <c:lblOffset val="100"/>
        <c:noMultiLvlLbl val="0"/>
      </c:catAx>
      <c:valAx>
        <c:axId val="1167818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241826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en-US" sz="700" b="0" i="0" u="none" strike="noStrike" kern="1200" spc="0" baseline="0">
                <a:solidFill>
                  <a:schemeClr val="tx1"/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defRPr>
            </a:pPr>
            <a:r>
              <a:rPr lang="es-ES" sz="700" b="0">
                <a:solidFill>
                  <a:schemeClr val="tx1"/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rPr>
              <a:t>Gràfic I-8.4.</a:t>
            </a:r>
            <a:r>
              <a:rPr lang="es-ES" altLang="en-US" sz="700" b="0">
                <a:solidFill>
                  <a:schemeClr val="tx1"/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rPr>
              <a:t>c</a:t>
            </a:r>
            <a:r>
              <a:rPr lang="es-ES" sz="700" b="0">
                <a:solidFill>
                  <a:schemeClr val="tx1"/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rPr>
              <a:t>.1. </a:t>
            </a:r>
            <a:r>
              <a:rPr lang="es-ES" sz="700" b="0" i="0" u="none" strike="noStrike" baseline="0">
                <a:effectLst/>
                <a:sym typeface="Arial" panose="020B0604020202020204" pitchFamily="7" charset="0"/>
              </a:rPr>
              <a:t>Evolució mensual de l'arribada de passatgers en vols nacionals </a:t>
            </a:r>
          </a:p>
          <a:p>
            <a:pPr defTabSz="914400">
              <a:defRPr sz="700">
                <a:solidFill>
                  <a:schemeClr val="tx1"/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defRPr>
            </a:pPr>
            <a:r>
              <a:rPr lang="es-ES" sz="700" b="0" i="0" u="none" strike="noStrike" baseline="0">
                <a:effectLst/>
                <a:sym typeface="Arial" panose="020B0604020202020204" pitchFamily="7" charset="0"/>
              </a:rPr>
              <a:t>a Eivissa (2019-2021)</a:t>
            </a:r>
            <a:endParaRPr lang="es-ES" altLang="en-US" sz="700" b="0">
              <a:solidFill>
                <a:schemeClr val="tx1"/>
              </a:solidFill>
              <a:latin typeface="Arial" panose="020B0604020202020204" pitchFamily="7" charset="0"/>
              <a:ea typeface="Arial" panose="020B0604020202020204" pitchFamily="7" charset="0"/>
              <a:cs typeface="Arial" panose="020B0604020202020204" pitchFamily="7" charset="0"/>
              <a:sym typeface="Arial" panose="020B0604020202020204" pitchFamily="7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 defTabSz="914400">
            <a:defRPr lang="en-US" sz="700" b="0" i="0" u="none" strike="noStrike" kern="1200" spc="0" baseline="0">
              <a:solidFill>
                <a:schemeClr val="tx1"/>
              </a:solidFill>
              <a:latin typeface="Arial" panose="020B0604020202020204" pitchFamily="7" charset="0"/>
              <a:ea typeface="Arial" panose="020B0604020202020204" pitchFamily="7" charset="0"/>
              <a:cs typeface="Arial" panose="020B0604020202020204" pitchFamily="7" charset="0"/>
              <a:sym typeface="Arial" panose="020B0604020202020204" pitchFamily="7" charset="0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'G4'!$C$38</c:f>
              <c:strCache>
                <c:ptCount val="1"/>
                <c:pt idx="0">
                  <c:v>2019 Nacionals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'G4'!$B$39:$B$50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</c:v>
                </c:pt>
                <c:pt idx="7">
                  <c:v>Agost</c:v>
                </c:pt>
                <c:pt idx="8">
                  <c:v>Septembre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'G4'!$C$39:$C$50</c:f>
              <c:numCache>
                <c:formatCode>General</c:formatCode>
                <c:ptCount val="12"/>
                <c:pt idx="0">
                  <c:v>83455</c:v>
                </c:pt>
                <c:pt idx="1">
                  <c:v>84123</c:v>
                </c:pt>
                <c:pt idx="2">
                  <c:v>112423</c:v>
                </c:pt>
                <c:pt idx="3">
                  <c:v>133203</c:v>
                </c:pt>
                <c:pt idx="4">
                  <c:v>147654</c:v>
                </c:pt>
                <c:pt idx="5">
                  <c:v>192431</c:v>
                </c:pt>
                <c:pt idx="6">
                  <c:v>219299</c:v>
                </c:pt>
                <c:pt idx="7">
                  <c:v>215243</c:v>
                </c:pt>
                <c:pt idx="8">
                  <c:v>172864</c:v>
                </c:pt>
                <c:pt idx="9">
                  <c:v>116155</c:v>
                </c:pt>
                <c:pt idx="10">
                  <c:v>88663</c:v>
                </c:pt>
                <c:pt idx="11">
                  <c:v>90975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4A-47CF-91AA-B466E2EA21CF}"/>
            </c:ext>
          </c:extLst>
        </c:ser>
        <c:ser>
          <c:idx val="1"/>
          <c:order val="1"/>
          <c:tx>
            <c:strRef>
              <c:f>'G4'!$E$38</c:f>
              <c:strCache>
                <c:ptCount val="1"/>
                <c:pt idx="0">
                  <c:v>2020 Nacionals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'G4'!$B$39:$B$50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</c:v>
                </c:pt>
                <c:pt idx="7">
                  <c:v>Agost</c:v>
                </c:pt>
                <c:pt idx="8">
                  <c:v>Septembre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'G4'!$E$39:$E$50</c:f>
              <c:numCache>
                <c:formatCode>General</c:formatCode>
                <c:ptCount val="12"/>
                <c:pt idx="0">
                  <c:v>87200</c:v>
                </c:pt>
                <c:pt idx="1">
                  <c:v>84123</c:v>
                </c:pt>
                <c:pt idx="2">
                  <c:v>47147</c:v>
                </c:pt>
                <c:pt idx="3">
                  <c:v>1563</c:v>
                </c:pt>
                <c:pt idx="4">
                  <c:v>3910</c:v>
                </c:pt>
                <c:pt idx="5">
                  <c:v>21503</c:v>
                </c:pt>
                <c:pt idx="6">
                  <c:v>110944</c:v>
                </c:pt>
                <c:pt idx="7">
                  <c:v>156589</c:v>
                </c:pt>
                <c:pt idx="8">
                  <c:v>91233</c:v>
                </c:pt>
                <c:pt idx="9">
                  <c:v>52646</c:v>
                </c:pt>
                <c:pt idx="10">
                  <c:v>31774</c:v>
                </c:pt>
                <c:pt idx="11">
                  <c:v>39090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4A-47CF-91AA-B466E2EA21CF}"/>
            </c:ext>
          </c:extLst>
        </c:ser>
        <c:ser>
          <c:idx val="2"/>
          <c:order val="2"/>
          <c:tx>
            <c:strRef>
              <c:f>'G4'!$G$38</c:f>
              <c:strCache>
                <c:ptCount val="1"/>
                <c:pt idx="0">
                  <c:v>2021 Nacionals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'G4'!$G$39:$G$50</c:f>
              <c:numCache>
                <c:formatCode>General</c:formatCode>
                <c:ptCount val="12"/>
                <c:pt idx="0">
                  <c:v>23188</c:v>
                </c:pt>
                <c:pt idx="1">
                  <c:v>17594</c:v>
                </c:pt>
                <c:pt idx="2">
                  <c:v>32233</c:v>
                </c:pt>
                <c:pt idx="3">
                  <c:v>40695</c:v>
                </c:pt>
                <c:pt idx="4">
                  <c:v>76822</c:v>
                </c:pt>
                <c:pt idx="5">
                  <c:v>140958</c:v>
                </c:pt>
                <c:pt idx="6">
                  <c:v>201741</c:v>
                </c:pt>
                <c:pt idx="7">
                  <c:v>213848</c:v>
                </c:pt>
                <c:pt idx="8">
                  <c:v>158399</c:v>
                </c:pt>
                <c:pt idx="9">
                  <c:v>116877</c:v>
                </c:pt>
                <c:pt idx="10">
                  <c:v>81640</c:v>
                </c:pt>
                <c:pt idx="11">
                  <c:v>84764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E2-49A3-B057-A0544B4589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50910832"/>
        <c:axId val="1167818288"/>
      </c:lineChart>
      <c:catAx>
        <c:axId val="1250910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167818288"/>
        <c:crosses val="autoZero"/>
        <c:auto val="1"/>
        <c:lblAlgn val="ctr"/>
        <c:lblOffset val="100"/>
        <c:noMultiLvlLbl val="0"/>
      </c:catAx>
      <c:valAx>
        <c:axId val="1167818288"/>
        <c:scaling>
          <c:orientation val="minMax"/>
          <c:max val="5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250910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en-US" sz="700" b="0" i="0" u="none" strike="noStrike" kern="1200" spc="0" baseline="0">
                <a:solidFill>
                  <a:schemeClr val="tx1"/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defRPr>
            </a:pPr>
            <a:r>
              <a:rPr lang="es-ES" sz="700" b="0">
                <a:solidFill>
                  <a:schemeClr val="tx1"/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rPr>
              <a:t>Gràfic I-8.4.c.</a:t>
            </a:r>
            <a:r>
              <a:rPr lang="es-ES" altLang="en-US" sz="700" b="0">
                <a:solidFill>
                  <a:schemeClr val="tx1"/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rPr>
              <a:t>2</a:t>
            </a:r>
            <a:r>
              <a:rPr lang="es-ES" sz="700" b="0">
                <a:solidFill>
                  <a:schemeClr val="tx1"/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rPr>
              <a:t>. </a:t>
            </a:r>
            <a:r>
              <a:rPr lang="es-ES" sz="700" b="0" i="0" u="none" strike="noStrike" baseline="0">
                <a:effectLst/>
                <a:sym typeface="Arial" panose="020B0604020202020204" pitchFamily="7" charset="0"/>
              </a:rPr>
              <a:t>Evolució mensual de l'arribada de passatgers en vols internacionals a Eivissa (2019-2021)</a:t>
            </a:r>
            <a:endParaRPr lang="es-ES" sz="700" b="0">
              <a:solidFill>
                <a:schemeClr val="tx1"/>
              </a:solidFill>
              <a:latin typeface="Arial" panose="020B0604020202020204" pitchFamily="7" charset="0"/>
              <a:ea typeface="Arial" panose="020B0604020202020204" pitchFamily="7" charset="0"/>
              <a:cs typeface="Arial" panose="020B0604020202020204" pitchFamily="7" charset="0"/>
              <a:sym typeface="Arial" panose="020B0604020202020204" pitchFamily="7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 defTabSz="914400">
            <a:defRPr lang="en-US" sz="700" b="0" i="0" u="none" strike="noStrike" kern="1200" spc="0" baseline="0">
              <a:solidFill>
                <a:schemeClr val="tx1"/>
              </a:solidFill>
              <a:latin typeface="Arial" panose="020B0604020202020204" pitchFamily="7" charset="0"/>
              <a:ea typeface="Arial" panose="020B0604020202020204" pitchFamily="7" charset="0"/>
              <a:cs typeface="Arial" panose="020B0604020202020204" pitchFamily="7" charset="0"/>
              <a:sym typeface="Arial" panose="020B0604020202020204" pitchFamily="7" charset="0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'G4'!$D$38</c:f>
              <c:strCache>
                <c:ptCount val="1"/>
                <c:pt idx="0">
                  <c:v>2019 Internacionals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'G4'!$B$39:$B$50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</c:v>
                </c:pt>
                <c:pt idx="7">
                  <c:v>Agost</c:v>
                </c:pt>
                <c:pt idx="8">
                  <c:v>Septembre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'G4'!$D$39:$D$50</c:f>
              <c:numCache>
                <c:formatCode>General</c:formatCode>
                <c:ptCount val="12"/>
                <c:pt idx="0">
                  <c:v>4883</c:v>
                </c:pt>
                <c:pt idx="1">
                  <c:v>6473</c:v>
                </c:pt>
                <c:pt idx="2">
                  <c:v>12585</c:v>
                </c:pt>
                <c:pt idx="3">
                  <c:v>144811</c:v>
                </c:pt>
                <c:pt idx="4">
                  <c:v>318101</c:v>
                </c:pt>
                <c:pt idx="5">
                  <c:v>406045</c:v>
                </c:pt>
                <c:pt idx="6">
                  <c:v>457262</c:v>
                </c:pt>
                <c:pt idx="7">
                  <c:v>457827</c:v>
                </c:pt>
                <c:pt idx="8" formatCode="#,##0">
                  <c:v>380697</c:v>
                </c:pt>
                <c:pt idx="9">
                  <c:v>201060</c:v>
                </c:pt>
                <c:pt idx="10">
                  <c:v>7637</c:v>
                </c:pt>
                <c:pt idx="11">
                  <c:v>8248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D6-427F-BAD4-580A79D763A7}"/>
            </c:ext>
          </c:extLst>
        </c:ser>
        <c:ser>
          <c:idx val="1"/>
          <c:order val="1"/>
          <c:tx>
            <c:strRef>
              <c:f>'G4'!$F$38</c:f>
              <c:strCache>
                <c:ptCount val="1"/>
                <c:pt idx="0">
                  <c:v>2020 Internacionals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'G4'!$B$39:$B$50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</c:v>
                </c:pt>
                <c:pt idx="7">
                  <c:v>Agost</c:v>
                </c:pt>
                <c:pt idx="8">
                  <c:v>Septembre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'G4'!$F$39:$F$50</c:f>
              <c:numCache>
                <c:formatCode>General</c:formatCode>
                <c:ptCount val="12"/>
                <c:pt idx="0">
                  <c:v>6476</c:v>
                </c:pt>
                <c:pt idx="1">
                  <c:v>5117</c:v>
                </c:pt>
                <c:pt idx="2">
                  <c:v>4966</c:v>
                </c:pt>
                <c:pt idx="3">
                  <c:v>40</c:v>
                </c:pt>
                <c:pt idx="4">
                  <c:v>191</c:v>
                </c:pt>
                <c:pt idx="5">
                  <c:v>2256</c:v>
                </c:pt>
                <c:pt idx="6">
                  <c:v>91666</c:v>
                </c:pt>
                <c:pt idx="7">
                  <c:v>142373</c:v>
                </c:pt>
                <c:pt idx="8">
                  <c:v>42936</c:v>
                </c:pt>
                <c:pt idx="9">
                  <c:v>21944</c:v>
                </c:pt>
                <c:pt idx="10">
                  <c:v>690</c:v>
                </c:pt>
                <c:pt idx="11">
                  <c:v>1229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CD6-427F-BAD4-580A79D763A7}"/>
            </c:ext>
          </c:extLst>
        </c:ser>
        <c:ser>
          <c:idx val="2"/>
          <c:order val="2"/>
          <c:tx>
            <c:strRef>
              <c:f>'G4'!$H$38</c:f>
              <c:strCache>
                <c:ptCount val="1"/>
                <c:pt idx="0">
                  <c:v>2021 Internacionals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'G4'!$H$39:$H$50</c:f>
              <c:numCache>
                <c:formatCode>General</c:formatCode>
                <c:ptCount val="12"/>
                <c:pt idx="0">
                  <c:v>854</c:v>
                </c:pt>
                <c:pt idx="1">
                  <c:v>519</c:v>
                </c:pt>
                <c:pt idx="2">
                  <c:v>3205</c:v>
                </c:pt>
                <c:pt idx="3">
                  <c:v>13215</c:v>
                </c:pt>
                <c:pt idx="4">
                  <c:v>62791</c:v>
                </c:pt>
                <c:pt idx="5">
                  <c:v>132463</c:v>
                </c:pt>
                <c:pt idx="6">
                  <c:v>281839</c:v>
                </c:pt>
                <c:pt idx="7">
                  <c:v>278723</c:v>
                </c:pt>
                <c:pt idx="8">
                  <c:v>249175</c:v>
                </c:pt>
                <c:pt idx="9">
                  <c:v>180728</c:v>
                </c:pt>
                <c:pt idx="10">
                  <c:v>8894</c:v>
                </c:pt>
                <c:pt idx="11">
                  <c:v>8420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EE-4541-8701-3ED64A31C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42888064"/>
        <c:axId val="1252770832"/>
      </c:lineChart>
      <c:catAx>
        <c:axId val="1242888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252770832"/>
        <c:crosses val="autoZero"/>
        <c:auto val="1"/>
        <c:lblAlgn val="ctr"/>
        <c:lblOffset val="100"/>
        <c:noMultiLvlLbl val="0"/>
      </c:catAx>
      <c:valAx>
        <c:axId val="1252770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242888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700" b="0" strike="noStrike" spc="-1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Arial"/>
                <a:ea typeface="Arial"/>
              </a:defRPr>
            </a:pPr>
            <a:r>
              <a:rPr lang="es-ES" sz="700" b="0" strike="noStrike" spc="-1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Arial"/>
                <a:ea typeface="Arial"/>
              </a:rPr>
              <a:t>Gràfic I-8.5. Nombre total de passatgers per via marítima a les Balears per illes </a:t>
            </a:r>
          </a:p>
          <a:p>
            <a:pPr>
              <a:defRPr sz="700" b="0" strike="noStrike" spc="-1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Arial"/>
                <a:ea typeface="Arial"/>
              </a:defRPr>
            </a:pPr>
            <a:r>
              <a:rPr lang="es-ES" sz="700" b="0" strike="noStrike" spc="-1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Arial"/>
                <a:ea typeface="Arial"/>
              </a:rPr>
              <a:t>(2011-2021)</a:t>
            </a:r>
          </a:p>
        </c:rich>
      </c:tx>
      <c:layout>
        <c:manualLayout>
          <c:xMode val="edge"/>
          <c:yMode val="edge"/>
          <c:x val="0.17900307654673545"/>
          <c:y val="3.384505829358770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2768950794428"/>
          <c:y val="0.27427842449370099"/>
          <c:w val="0.825715685588297"/>
          <c:h val="0.57375219263275401"/>
        </c:manualLayout>
      </c:layout>
      <c:lineChart>
        <c:grouping val="standard"/>
        <c:varyColors val="1"/>
        <c:ser>
          <c:idx val="0"/>
          <c:order val="0"/>
          <c:tx>
            <c:strRef>
              <c:f>'G5'!$B$2</c:f>
              <c:strCache>
                <c:ptCount val="1"/>
                <c:pt idx="0">
                  <c:v>Mallorca</c:v>
                </c:pt>
              </c:strCache>
            </c:strRef>
          </c:tx>
          <c:marker>
            <c:symbol val="none"/>
          </c:marker>
          <c:cat>
            <c:numRef>
              <c:f>'G5'!$A$3:$A$13</c:f>
              <c:numCache>
                <c:formatCode>General</c:formatCode>
                <c:ptCount val="11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numCache>
            </c:numRef>
          </c:cat>
          <c:val>
            <c:numRef>
              <c:f>'G5'!$B$3:$B$13</c:f>
              <c:numCache>
                <c:formatCode>#,##0</c:formatCode>
                <c:ptCount val="11"/>
                <c:pt idx="0">
                  <c:v>464013</c:v>
                </c:pt>
                <c:pt idx="1">
                  <c:v>431341</c:v>
                </c:pt>
                <c:pt idx="2">
                  <c:v>486774</c:v>
                </c:pt>
                <c:pt idx="3">
                  <c:v>527653</c:v>
                </c:pt>
                <c:pt idx="4">
                  <c:v>535393</c:v>
                </c:pt>
                <c:pt idx="5">
                  <c:v>586353</c:v>
                </c:pt>
                <c:pt idx="6">
                  <c:v>673109</c:v>
                </c:pt>
                <c:pt idx="7">
                  <c:v>784939</c:v>
                </c:pt>
                <c:pt idx="8">
                  <c:v>812107</c:v>
                </c:pt>
                <c:pt idx="9">
                  <c:v>495052</c:v>
                </c:pt>
                <c:pt idx="10">
                  <c:v>714184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CC-4557-AEB5-4B0FDAE7C5E0}"/>
            </c:ext>
          </c:extLst>
        </c:ser>
        <c:ser>
          <c:idx val="1"/>
          <c:order val="1"/>
          <c:tx>
            <c:strRef>
              <c:f>'G5'!$C$2</c:f>
              <c:strCache>
                <c:ptCount val="1"/>
                <c:pt idx="0">
                  <c:v>Eivissa</c:v>
                </c:pt>
              </c:strCache>
            </c:strRef>
          </c:tx>
          <c:marker>
            <c:symbol val="none"/>
          </c:marker>
          <c:cat>
            <c:numRef>
              <c:f>'G5'!$A$3:$A$13</c:f>
              <c:numCache>
                <c:formatCode>General</c:formatCode>
                <c:ptCount val="11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numCache>
            </c:numRef>
          </c:cat>
          <c:val>
            <c:numRef>
              <c:f>'G5'!$C$3:$C$13</c:f>
              <c:numCache>
                <c:formatCode>#,##0</c:formatCode>
                <c:ptCount val="11"/>
                <c:pt idx="0">
                  <c:v>918053</c:v>
                </c:pt>
                <c:pt idx="1">
                  <c:v>900122</c:v>
                </c:pt>
                <c:pt idx="2">
                  <c:v>1064933</c:v>
                </c:pt>
                <c:pt idx="3">
                  <c:v>1089038</c:v>
                </c:pt>
                <c:pt idx="4">
                  <c:v>1201388</c:v>
                </c:pt>
                <c:pt idx="5">
                  <c:v>1334305</c:v>
                </c:pt>
                <c:pt idx="6">
                  <c:v>1371347</c:v>
                </c:pt>
                <c:pt idx="7">
                  <c:v>1392703</c:v>
                </c:pt>
                <c:pt idx="8">
                  <c:v>1394271</c:v>
                </c:pt>
                <c:pt idx="9">
                  <c:v>769670</c:v>
                </c:pt>
                <c:pt idx="10">
                  <c:v>1146375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CC-4557-AEB5-4B0FDAE7C5E0}"/>
            </c:ext>
          </c:extLst>
        </c:ser>
        <c:ser>
          <c:idx val="2"/>
          <c:order val="2"/>
          <c:tx>
            <c:strRef>
              <c:f>'G5'!$D$2</c:f>
              <c:strCache>
                <c:ptCount val="1"/>
                <c:pt idx="0">
                  <c:v>Menorca</c:v>
                </c:pt>
              </c:strCache>
            </c:strRef>
          </c:tx>
          <c:marker>
            <c:symbol val="none"/>
          </c:marker>
          <c:cat>
            <c:numRef>
              <c:f>'G5'!$A$3:$A$13</c:f>
              <c:numCache>
                <c:formatCode>General</c:formatCode>
                <c:ptCount val="11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numCache>
            </c:numRef>
          </c:cat>
          <c:val>
            <c:numRef>
              <c:f>'G5'!$D$3:$D$13</c:f>
              <c:numCache>
                <c:formatCode>#,##0</c:formatCode>
                <c:ptCount val="11"/>
                <c:pt idx="0">
                  <c:v>177652</c:v>
                </c:pt>
                <c:pt idx="1">
                  <c:v>166709</c:v>
                </c:pt>
                <c:pt idx="2">
                  <c:v>174323</c:v>
                </c:pt>
                <c:pt idx="3">
                  <c:v>209982</c:v>
                </c:pt>
                <c:pt idx="4">
                  <c:v>223996</c:v>
                </c:pt>
                <c:pt idx="5">
                  <c:v>246564</c:v>
                </c:pt>
                <c:pt idx="6">
                  <c:v>290690</c:v>
                </c:pt>
                <c:pt idx="7">
                  <c:v>297044</c:v>
                </c:pt>
                <c:pt idx="8">
                  <c:v>311995</c:v>
                </c:pt>
                <c:pt idx="9">
                  <c:v>185530</c:v>
                </c:pt>
                <c:pt idx="10">
                  <c:v>277968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7CC-4557-AEB5-4B0FDAE7C5E0}"/>
            </c:ext>
          </c:extLst>
        </c:ser>
        <c:ser>
          <c:idx val="3"/>
          <c:order val="3"/>
          <c:tx>
            <c:strRef>
              <c:f>'G5'!$E$2</c:f>
              <c:strCache>
                <c:ptCount val="1"/>
                <c:pt idx="0">
                  <c:v>Formentera</c:v>
                </c:pt>
              </c:strCache>
            </c:strRef>
          </c:tx>
          <c:marker>
            <c:symbol val="none"/>
          </c:marker>
          <c:cat>
            <c:numRef>
              <c:f>'G5'!$A$3:$A$13</c:f>
              <c:numCache>
                <c:formatCode>General</c:formatCode>
                <c:ptCount val="11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numCache>
            </c:numRef>
          </c:cat>
          <c:val>
            <c:numRef>
              <c:f>'G5'!$E$3:$E$13</c:f>
              <c:numCache>
                <c:formatCode>#,##0</c:formatCode>
                <c:ptCount val="11"/>
                <c:pt idx="0">
                  <c:v>635452</c:v>
                </c:pt>
                <c:pt idx="1">
                  <c:v>621265</c:v>
                </c:pt>
                <c:pt idx="2">
                  <c:v>676701</c:v>
                </c:pt>
                <c:pt idx="3">
                  <c:v>741603</c:v>
                </c:pt>
                <c:pt idx="4">
                  <c:v>850897</c:v>
                </c:pt>
                <c:pt idx="5">
                  <c:v>1036004</c:v>
                </c:pt>
                <c:pt idx="6">
                  <c:v>1064828</c:v>
                </c:pt>
                <c:pt idx="7">
                  <c:v>1059330</c:v>
                </c:pt>
                <c:pt idx="8">
                  <c:v>1072685</c:v>
                </c:pt>
                <c:pt idx="9">
                  <c:v>534011</c:v>
                </c:pt>
                <c:pt idx="10">
                  <c:v>869466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7CC-4557-AEB5-4B0FDAE7C5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>
              <a:noFill/>
            </a:ln>
          </c:spPr>
        </c:hiLowLines>
        <c:smooth val="0"/>
        <c:axId val="72265040"/>
        <c:axId val="4837453"/>
      </c:lineChart>
      <c:catAx>
        <c:axId val="72265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sz="700" strike="noStrike" spc="-1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Arial"/>
                <a:ea typeface="Arial"/>
              </a:defRPr>
            </a:pPr>
            <a:endParaRPr lang="ca-ES"/>
          </a:p>
        </c:txPr>
        <c:crossAx val="4837453"/>
        <c:crosses val="autoZero"/>
        <c:auto val="1"/>
        <c:lblAlgn val="ctr"/>
        <c:lblOffset val="100"/>
        <c:noMultiLvlLbl val="1"/>
      </c:catAx>
      <c:valAx>
        <c:axId val="4837453"/>
        <c:scaling>
          <c:orientation val="minMax"/>
        </c:scaling>
        <c:delete val="0"/>
        <c:axPos val="l"/>
        <c:majorGridlines>
          <c:spPr>
            <a:ln w="3240">
              <a:solidFill>
                <a:srgbClr val="C0C0C0"/>
              </a:solidFill>
              <a:round/>
            </a:ln>
          </c:spPr>
        </c:majorGridlines>
        <c:numFmt formatCode="#,##0" sourceLinked="0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sz="700" strike="noStrike" spc="-1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Arial"/>
                <a:ea typeface="Arial"/>
              </a:defRPr>
            </a:pPr>
            <a:endParaRPr lang="ca-ES"/>
          </a:p>
        </c:txPr>
        <c:crossAx val="72265040"/>
        <c:crosses val="autoZero"/>
        <c:crossBetween val="between"/>
      </c:valAx>
      <c:spPr>
        <a:noFill/>
        <a:ln w="3240">
          <a:solidFill>
            <a:srgbClr val="808080"/>
          </a:solidFill>
          <a:round/>
        </a:ln>
      </c:spPr>
    </c:plotArea>
    <c:legend>
      <c:legendPos val="t"/>
      <c:overlay val="0"/>
      <c:spPr>
        <a:solidFill>
          <a:srgbClr val="FFFFFF"/>
        </a:solidFill>
        <a:ln w="25560">
          <a:noFill/>
        </a:ln>
      </c:spPr>
      <c:txPr>
        <a:bodyPr/>
        <a:lstStyle/>
        <a:p>
          <a:pPr rtl="0">
            <a:defRPr/>
          </a:pPr>
          <a:endParaRPr lang="ca-ES"/>
        </a:p>
      </c:txPr>
    </c:legend>
    <c:plotVisOnly val="1"/>
    <c:dispBlanksAs val="gap"/>
    <c:showDLblsOverMax val="1"/>
  </c:chart>
  <c:spPr>
    <a:solidFill>
      <a:srgbClr val="FFFFFF"/>
    </a:solidFill>
    <a:ln w="3240">
      <a:solidFill>
        <a:srgbClr val="000000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en-US" sz="7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altLang="en-US" sz="700" b="0">
                <a:solidFill>
                  <a:schemeClr val="tx1"/>
                </a:solidFill>
                <a:latin typeface="Arial" panose="020B0604020202020204" pitchFamily="7" charset="0"/>
                <a:cs typeface="Arial" panose="020B0604020202020204" pitchFamily="7" charset="0"/>
              </a:rPr>
              <a:t>Gràfic I-8.6.a Total de passatgers i</a:t>
            </a:r>
            <a:r>
              <a:rPr lang="es-ES" altLang="en-US" sz="700" b="0" baseline="0">
                <a:solidFill>
                  <a:schemeClr val="tx1"/>
                </a:solidFill>
                <a:latin typeface="Arial" panose="020B0604020202020204" pitchFamily="7" charset="0"/>
                <a:cs typeface="Arial" panose="020B0604020202020204" pitchFamily="7" charset="0"/>
              </a:rPr>
              <a:t> passatgeres de</a:t>
            </a:r>
            <a:r>
              <a:rPr lang="es-ES" altLang="en-US" sz="700" b="0">
                <a:solidFill>
                  <a:schemeClr val="tx1"/>
                </a:solidFill>
                <a:latin typeface="Arial" panose="020B0604020202020204" pitchFamily="7" charset="0"/>
                <a:cs typeface="Arial" panose="020B0604020202020204" pitchFamily="7" charset="0"/>
              </a:rPr>
              <a:t> linies regulars als ports </a:t>
            </a:r>
          </a:p>
          <a:p>
            <a:pPr defTabSz="914400">
              <a:defRPr sz="700"/>
            </a:pPr>
            <a:r>
              <a:rPr lang="es-ES" altLang="en-US" sz="700" b="0">
                <a:solidFill>
                  <a:schemeClr val="tx1"/>
                </a:solidFill>
                <a:latin typeface="Arial" panose="020B0604020202020204" pitchFamily="7" charset="0"/>
                <a:cs typeface="Arial" panose="020B0604020202020204" pitchFamily="7" charset="0"/>
              </a:rPr>
              <a:t>de les Illes Balears (2019-2021) </a:t>
            </a:r>
            <a:endParaRPr lang="es-ES" altLang="en-US" sz="700" b="0"/>
          </a:p>
        </c:rich>
      </c:tx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 defTabSz="914400">
            <a:defRPr lang="en-US" sz="7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'G6-Q1'!$B$3</c:f>
              <c:strCache>
                <c:ptCount val="1"/>
                <c:pt idx="0">
                  <c:v>Linies regulars 2019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'G6-Q1'!$A$4:$A$8</c:f>
              <c:strCache>
                <c:ptCount val="5"/>
                <c:pt idx="0">
                  <c:v>Eivissa</c:v>
                </c:pt>
                <c:pt idx="1">
                  <c:v>La Savina</c:v>
                </c:pt>
                <c:pt idx="2">
                  <c:v>Palma</c:v>
                </c:pt>
                <c:pt idx="3">
                  <c:v>Alcudia</c:v>
                </c:pt>
                <c:pt idx="4">
                  <c:v>Mao</c:v>
                </c:pt>
              </c:strCache>
            </c:strRef>
          </c:cat>
          <c:val>
            <c:numRef>
              <c:f>'G6-Q1'!$B$4:$B$8</c:f>
              <c:numCache>
                <c:formatCode>#,##0</c:formatCode>
                <c:ptCount val="5"/>
                <c:pt idx="0">
                  <c:v>2870237</c:v>
                </c:pt>
                <c:pt idx="1">
                  <c:v>2165711</c:v>
                </c:pt>
                <c:pt idx="2" formatCode="General">
                  <c:v>1084928</c:v>
                </c:pt>
                <c:pt idx="3">
                  <c:v>505057</c:v>
                </c:pt>
                <c:pt idx="4">
                  <c:v>141218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0A-4736-AB8C-1C71199C0E30}"/>
            </c:ext>
          </c:extLst>
        </c:ser>
        <c:ser>
          <c:idx val="1"/>
          <c:order val="1"/>
          <c:tx>
            <c:strRef>
              <c:f>'G6-Q1'!$C$3</c:f>
              <c:strCache>
                <c:ptCount val="1"/>
                <c:pt idx="0">
                  <c:v>Linies regulars 2020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'G6-Q1'!$A$4:$A$8</c:f>
              <c:strCache>
                <c:ptCount val="5"/>
                <c:pt idx="0">
                  <c:v>Eivissa</c:v>
                </c:pt>
                <c:pt idx="1">
                  <c:v>La Savina</c:v>
                </c:pt>
                <c:pt idx="2">
                  <c:v>Palma</c:v>
                </c:pt>
                <c:pt idx="3">
                  <c:v>Alcudia</c:v>
                </c:pt>
                <c:pt idx="4">
                  <c:v>Mao</c:v>
                </c:pt>
              </c:strCache>
            </c:strRef>
          </c:cat>
          <c:val>
            <c:numRef>
              <c:f>'G6-Q1'!$C$4:$C$8</c:f>
              <c:numCache>
                <c:formatCode>#,##0</c:formatCode>
                <c:ptCount val="5"/>
                <c:pt idx="0">
                  <c:v>1523812</c:v>
                </c:pt>
                <c:pt idx="1">
                  <c:v>1080998</c:v>
                </c:pt>
                <c:pt idx="2">
                  <c:v>647889</c:v>
                </c:pt>
                <c:pt idx="3">
                  <c:v>276216</c:v>
                </c:pt>
                <c:pt idx="4">
                  <c:v>86079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0A-4736-AB8C-1C71199C0E30}"/>
            </c:ext>
          </c:extLst>
        </c:ser>
        <c:ser>
          <c:idx val="2"/>
          <c:order val="2"/>
          <c:tx>
            <c:v>Linies regulars 2021</c:v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'G6-Q1'!$A$4:$A$8</c:f>
              <c:strCache>
                <c:ptCount val="5"/>
                <c:pt idx="0">
                  <c:v>Eivissa</c:v>
                </c:pt>
                <c:pt idx="1">
                  <c:v>La Savina</c:v>
                </c:pt>
                <c:pt idx="2">
                  <c:v>Palma</c:v>
                </c:pt>
                <c:pt idx="3">
                  <c:v>Alcudia</c:v>
                </c:pt>
                <c:pt idx="4">
                  <c:v>Mao</c:v>
                </c:pt>
              </c:strCache>
            </c:strRef>
          </c:cat>
          <c:val>
            <c:numRef>
              <c:f>'G6-Q1'!$D$4:$D$8</c:f>
              <c:numCache>
                <c:formatCode>#,##0</c:formatCode>
                <c:ptCount val="5"/>
                <c:pt idx="0">
                  <c:v>2323604</c:v>
                </c:pt>
                <c:pt idx="1">
                  <c:v>1812029</c:v>
                </c:pt>
                <c:pt idx="2">
                  <c:v>951559</c:v>
                </c:pt>
                <c:pt idx="3">
                  <c:v>453117</c:v>
                </c:pt>
                <c:pt idx="4">
                  <c:v>106031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D3-444F-8555-C603CE6E8D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89375952"/>
        <c:axId val="2089821424"/>
      </c:barChart>
      <c:catAx>
        <c:axId val="489375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89821424"/>
        <c:crosses val="autoZero"/>
        <c:auto val="1"/>
        <c:lblAlgn val="ctr"/>
        <c:lblOffset val="100"/>
        <c:noMultiLvlLbl val="0"/>
      </c:catAx>
      <c:valAx>
        <c:axId val="2089821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9375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2371357076627286"/>
          <c:y val="0.90582995535817945"/>
          <c:w val="0.76093921494463934"/>
          <c:h val="6.54760959120899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700" b="0" i="0" u="none" strike="noStrike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Gràfic I-8.6.b. </a:t>
            </a:r>
            <a:r>
              <a:rPr lang="es-ES" sz="700" b="0">
                <a:latin typeface="Arial" panose="020B0604020202020204" pitchFamily="34" charset="0"/>
                <a:cs typeface="Arial" panose="020B0604020202020204" pitchFamily="34" charset="0"/>
              </a:rPr>
              <a:t>Passatgers de creuers</a:t>
            </a:r>
            <a:r>
              <a:rPr lang="es-ES" sz="700" b="0" baseline="0">
                <a:latin typeface="Arial" panose="020B0604020202020204" pitchFamily="34" charset="0"/>
                <a:cs typeface="Arial" panose="020B0604020202020204" pitchFamily="34" charset="0"/>
              </a:rPr>
              <a:t> (base i trànsit) (2011-2021)</a:t>
            </a:r>
            <a:endParaRPr lang="es-ES" sz="700" b="0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'G6-Q1'!$M$20</c:f>
              <c:strCache>
                <c:ptCount val="1"/>
                <c:pt idx="0">
                  <c:v>Palma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'G6-Q1'!$L$21:$L$31</c:f>
              <c:numCache>
                <c:formatCode>General</c:formatCode>
                <c:ptCount val="11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numCache>
            </c:numRef>
          </c:cat>
          <c:val>
            <c:numRef>
              <c:f>'G6-Q1'!$M$21:$M$31</c:f>
              <c:numCache>
                <c:formatCode>#,##0</c:formatCode>
                <c:ptCount val="11"/>
                <c:pt idx="0">
                  <c:v>1430918</c:v>
                </c:pt>
                <c:pt idx="1">
                  <c:v>984785</c:v>
                </c:pt>
                <c:pt idx="2">
                  <c:v>1245654</c:v>
                </c:pt>
                <c:pt idx="3">
                  <c:v>1336437</c:v>
                </c:pt>
                <c:pt idx="4">
                  <c:v>1703219</c:v>
                </c:pt>
                <c:pt idx="5">
                  <c:v>1627372</c:v>
                </c:pt>
                <c:pt idx="6">
                  <c:v>1676470</c:v>
                </c:pt>
                <c:pt idx="7">
                  <c:v>2051782</c:v>
                </c:pt>
                <c:pt idx="8">
                  <c:v>2217496</c:v>
                </c:pt>
                <c:pt idx="9">
                  <c:v>156757</c:v>
                </c:pt>
                <c:pt idx="10">
                  <c:v>300626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D5-4024-8FD7-907672853407}"/>
            </c:ext>
          </c:extLst>
        </c:ser>
        <c:ser>
          <c:idx val="1"/>
          <c:order val="1"/>
          <c:tx>
            <c:strRef>
              <c:f>'G6-Q1'!$N$20</c:f>
              <c:strCache>
                <c:ptCount val="1"/>
                <c:pt idx="0">
                  <c:v>Alcúdia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'G6-Q1'!$L$21:$L$31</c:f>
              <c:numCache>
                <c:formatCode>General</c:formatCode>
                <c:ptCount val="11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numCache>
            </c:numRef>
          </c:cat>
          <c:val>
            <c:numRef>
              <c:f>'G6-Q1'!$N$21:$N$31</c:f>
              <c:numCache>
                <c:formatCode>#,##0</c:formatCode>
                <c:ptCount val="11"/>
                <c:pt idx="0">
                  <c:v>0</c:v>
                </c:pt>
                <c:pt idx="1">
                  <c:v>47</c:v>
                </c:pt>
                <c:pt idx="2">
                  <c:v>1025</c:v>
                </c:pt>
                <c:pt idx="3">
                  <c:v>1058</c:v>
                </c:pt>
                <c:pt idx="4">
                  <c:v>1365</c:v>
                </c:pt>
                <c:pt idx="5">
                  <c:v>5901</c:v>
                </c:pt>
                <c:pt idx="6">
                  <c:v>1869</c:v>
                </c:pt>
                <c:pt idx="7">
                  <c:v>2139</c:v>
                </c:pt>
                <c:pt idx="8">
                  <c:v>673</c:v>
                </c:pt>
                <c:pt idx="9">
                  <c:v>0</c:v>
                </c:pt>
                <c:pt idx="10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D5-4024-8FD7-907672853407}"/>
            </c:ext>
          </c:extLst>
        </c:ser>
        <c:ser>
          <c:idx val="2"/>
          <c:order val="2"/>
          <c:tx>
            <c:strRef>
              <c:f>'G6-Q1'!$O$20</c:f>
              <c:strCache>
                <c:ptCount val="1"/>
                <c:pt idx="0">
                  <c:v>Maó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'G6-Q1'!$L$21:$L$31</c:f>
              <c:numCache>
                <c:formatCode>General</c:formatCode>
                <c:ptCount val="11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numCache>
            </c:numRef>
          </c:cat>
          <c:val>
            <c:numRef>
              <c:f>'G6-Q1'!$O$21:$O$31</c:f>
              <c:numCache>
                <c:formatCode>#,##0</c:formatCode>
                <c:ptCount val="11"/>
                <c:pt idx="0">
                  <c:v>56462</c:v>
                </c:pt>
                <c:pt idx="1">
                  <c:v>53702</c:v>
                </c:pt>
                <c:pt idx="2">
                  <c:v>95525</c:v>
                </c:pt>
                <c:pt idx="3">
                  <c:v>79089</c:v>
                </c:pt>
                <c:pt idx="4">
                  <c:v>59193</c:v>
                </c:pt>
                <c:pt idx="5">
                  <c:v>72165</c:v>
                </c:pt>
                <c:pt idx="6">
                  <c:v>115104</c:v>
                </c:pt>
                <c:pt idx="7">
                  <c:v>101090</c:v>
                </c:pt>
                <c:pt idx="8">
                  <c:v>43757</c:v>
                </c:pt>
                <c:pt idx="9">
                  <c:v>0</c:v>
                </c:pt>
                <c:pt idx="10">
                  <c:v>2796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2D5-4024-8FD7-907672853407}"/>
            </c:ext>
          </c:extLst>
        </c:ser>
        <c:ser>
          <c:idx val="3"/>
          <c:order val="3"/>
          <c:tx>
            <c:strRef>
              <c:f>'G6-Q1'!$P$20</c:f>
              <c:strCache>
                <c:ptCount val="1"/>
                <c:pt idx="0">
                  <c:v>Eivissa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'G6-Q1'!$L$21:$L$31</c:f>
              <c:numCache>
                <c:formatCode>General</c:formatCode>
                <c:ptCount val="11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numCache>
            </c:numRef>
          </c:cat>
          <c:val>
            <c:numRef>
              <c:f>'G6-Q1'!$P$21:$P$31</c:f>
              <c:numCache>
                <c:formatCode>General</c:formatCode>
                <c:ptCount val="11"/>
                <c:pt idx="0">
                  <c:v>129369</c:v>
                </c:pt>
                <c:pt idx="1">
                  <c:v>262337</c:v>
                </c:pt>
                <c:pt idx="2">
                  <c:v>191814</c:v>
                </c:pt>
                <c:pt idx="3">
                  <c:v>169065</c:v>
                </c:pt>
                <c:pt idx="4">
                  <c:v>193484</c:v>
                </c:pt>
                <c:pt idx="5">
                  <c:v>251249</c:v>
                </c:pt>
                <c:pt idx="6">
                  <c:v>340334</c:v>
                </c:pt>
                <c:pt idx="7">
                  <c:v>274552</c:v>
                </c:pt>
                <c:pt idx="8">
                  <c:v>396387</c:v>
                </c:pt>
                <c:pt idx="9">
                  <c:v>0</c:v>
                </c:pt>
                <c:pt idx="10">
                  <c:v>41657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2D5-4024-8FD7-907672853407}"/>
            </c:ext>
          </c:extLst>
        </c:ser>
        <c:ser>
          <c:idx val="4"/>
          <c:order val="4"/>
          <c:tx>
            <c:strRef>
              <c:f>'G6-Q1'!$Q$20</c:f>
              <c:strCache>
                <c:ptCount val="1"/>
                <c:pt idx="0">
                  <c:v>La Savina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'G6-Q1'!$L$21:$L$31</c:f>
              <c:numCache>
                <c:formatCode>General</c:formatCode>
                <c:ptCount val="11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numCache>
            </c:numRef>
          </c:cat>
          <c:val>
            <c:numRef>
              <c:f>'G6-Q1'!$Q$21:$Q$31</c:f>
              <c:numCache>
                <c:formatCode>#,##0</c:formatCode>
                <c:ptCount val="11"/>
                <c:pt idx="0">
                  <c:v>812</c:v>
                </c:pt>
                <c:pt idx="1">
                  <c:v>1372</c:v>
                </c:pt>
                <c:pt idx="2">
                  <c:v>1066</c:v>
                </c:pt>
                <c:pt idx="3">
                  <c:v>875</c:v>
                </c:pt>
                <c:pt idx="4">
                  <c:v>1587</c:v>
                </c:pt>
                <c:pt idx="5">
                  <c:v>1634</c:v>
                </c:pt>
                <c:pt idx="6">
                  <c:v>0</c:v>
                </c:pt>
                <c:pt idx="7">
                  <c:v>586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2D5-4024-8FD7-9076728534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84432527"/>
        <c:axId val="1737786255"/>
      </c:barChart>
      <c:catAx>
        <c:axId val="7844325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737786255"/>
        <c:crosses val="autoZero"/>
        <c:auto val="1"/>
        <c:lblAlgn val="ctr"/>
        <c:lblOffset val="100"/>
        <c:noMultiLvlLbl val="0"/>
      </c:catAx>
      <c:valAx>
        <c:axId val="17377862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844325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ES" sz="700" b="0" i="0" u="none" strike="noStrike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Gràfic I-8.6.c. </a:t>
            </a:r>
            <a:r>
              <a:rPr lang="es-ES" sz="700" b="0">
                <a:latin typeface="Arial" panose="020B0604020202020204" pitchFamily="34" charset="0"/>
                <a:cs typeface="Arial" panose="020B0604020202020204" pitchFamily="34" charset="0"/>
              </a:rPr>
              <a:t>Evolució mensual</a:t>
            </a:r>
            <a:r>
              <a:rPr lang="es-ES" sz="700" b="0" baseline="0">
                <a:latin typeface="Arial" panose="020B0604020202020204" pitchFamily="34" charset="0"/>
                <a:cs typeface="Arial" panose="020B0604020202020204" pitchFamily="34" charset="0"/>
              </a:rPr>
              <a:t> de passatgers via creuers anys (2019-2021)</a:t>
            </a:r>
            <a:endParaRPr lang="es-ES" sz="700" b="0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'G6-Q1'!$M$3</c:f>
              <c:strCache>
                <c:ptCount val="1"/>
                <c:pt idx="0">
                  <c:v>2019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'G6-Q1'!$L$4:$L$15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</c:v>
                </c:pt>
                <c:pt idx="7">
                  <c:v>Agost</c:v>
                </c:pt>
                <c:pt idx="8">
                  <c:v>Septembre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'G6-Q1'!$M$4:$M$15</c:f>
              <c:numCache>
                <c:formatCode>#,##0</c:formatCode>
                <c:ptCount val="12"/>
                <c:pt idx="0">
                  <c:v>69565</c:v>
                </c:pt>
                <c:pt idx="1">
                  <c:v>57557</c:v>
                </c:pt>
                <c:pt idx="2">
                  <c:v>66228</c:v>
                </c:pt>
                <c:pt idx="3">
                  <c:v>170365</c:v>
                </c:pt>
                <c:pt idx="4">
                  <c:v>300069</c:v>
                </c:pt>
                <c:pt idx="5">
                  <c:v>338499</c:v>
                </c:pt>
                <c:pt idx="6">
                  <c:v>400981</c:v>
                </c:pt>
                <c:pt idx="7">
                  <c:v>404575</c:v>
                </c:pt>
                <c:pt idx="8">
                  <c:v>354290</c:v>
                </c:pt>
                <c:pt idx="9">
                  <c:v>326277</c:v>
                </c:pt>
                <c:pt idx="10">
                  <c:v>106491</c:v>
                </c:pt>
                <c:pt idx="11">
                  <c:v>63416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17-4454-B9E4-7ABCE56B798C}"/>
            </c:ext>
          </c:extLst>
        </c:ser>
        <c:ser>
          <c:idx val="1"/>
          <c:order val="1"/>
          <c:tx>
            <c:strRef>
              <c:f>'G6-Q1'!$N$3</c:f>
              <c:strCache>
                <c:ptCount val="1"/>
                <c:pt idx="0">
                  <c:v>2020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'G6-Q1'!$L$4:$L$15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</c:v>
                </c:pt>
                <c:pt idx="7">
                  <c:v>Agost</c:v>
                </c:pt>
                <c:pt idx="8">
                  <c:v>Septembre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'G6-Q1'!$N$4:$N$15</c:f>
              <c:numCache>
                <c:formatCode>#,##0</c:formatCode>
                <c:ptCount val="12"/>
                <c:pt idx="0">
                  <c:v>57236</c:v>
                </c:pt>
                <c:pt idx="1">
                  <c:v>69931</c:v>
                </c:pt>
                <c:pt idx="2">
                  <c:v>29590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17-4454-B9E4-7ABCE56B798C}"/>
            </c:ext>
          </c:extLst>
        </c:ser>
        <c:ser>
          <c:idx val="2"/>
          <c:order val="2"/>
          <c:tx>
            <c:strRef>
              <c:f>'G6-Q1'!$O$3</c:f>
              <c:strCache>
                <c:ptCount val="1"/>
                <c:pt idx="0">
                  <c:v>2021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'G6-Q1'!$L$4:$L$15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</c:v>
                </c:pt>
                <c:pt idx="7">
                  <c:v>Agost</c:v>
                </c:pt>
                <c:pt idx="8">
                  <c:v>Septembre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'G6-Q1'!$O$4:$O$15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3409</c:v>
                </c:pt>
                <c:pt idx="6">
                  <c:v>35495</c:v>
                </c:pt>
                <c:pt idx="7">
                  <c:v>54358</c:v>
                </c:pt>
                <c:pt idx="8">
                  <c:v>77447</c:v>
                </c:pt>
                <c:pt idx="9">
                  <c:v>117340</c:v>
                </c:pt>
                <c:pt idx="10">
                  <c:v>38476</c:v>
                </c:pt>
                <c:pt idx="11">
                  <c:v>18574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017-4454-B9E4-7ABCE56B79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69592207"/>
        <c:axId val="1737773775"/>
      </c:lineChart>
      <c:catAx>
        <c:axId val="17695922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737773775"/>
        <c:crosses val="autoZero"/>
        <c:auto val="1"/>
        <c:lblAlgn val="ctr"/>
        <c:lblOffset val="100"/>
        <c:noMultiLvlLbl val="0"/>
      </c:catAx>
      <c:valAx>
        <c:axId val="1737773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7695922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en-US" sz="700" b="0" i="0" u="none" strike="noStrike" kern="1200" spc="-1" baseline="0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Arial" panose="020B0604020202020204"/>
                <a:ea typeface="+mn-ea"/>
                <a:cs typeface="+mn-cs"/>
              </a:defRPr>
            </a:pPr>
            <a:r>
              <a:rPr lang="es-ES" sz="700" b="0" strike="noStrike" spc="-1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Arial" panose="020B0604020202020204"/>
              </a:rPr>
              <a:t>Gràfic I-8.7. Mercaderies (en milers de tones) per</a:t>
            </a:r>
            <a:r>
              <a:rPr lang="es-ES" sz="700" b="0" strike="noStrike" spc="-1" baseline="0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Arial" panose="020B0604020202020204"/>
              </a:rPr>
              <a:t> tipus </a:t>
            </a:r>
            <a:r>
              <a:rPr lang="es-ES" sz="700" b="0" strike="noStrike" spc="-1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Arial" panose="020B0604020202020204"/>
              </a:rPr>
              <a:t>als ports de Palma, Alcúdia, Maó, Eivissa i la Savina (2011-2021)</a:t>
            </a:r>
          </a:p>
        </c:rich>
      </c:tx>
      <c:layout>
        <c:manualLayout>
          <c:xMode val="edge"/>
          <c:yMode val="edge"/>
          <c:x val="0.116611818572042"/>
          <c:y val="2.5684931506849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0865619821668"/>
          <c:y val="0.27821678842999797"/>
          <c:w val="0.85851810936636896"/>
          <c:h val="0.5825257193976439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'G7'!$B$2</c:f>
              <c:strCache>
                <c:ptCount val="1"/>
                <c:pt idx="0">
                  <c:v>Granels líquids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en-US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'G7'!$A$3:$A$13</c:f>
              <c:numCache>
                <c:formatCode>General</c:formatCode>
                <c:ptCount val="11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numCache>
            </c:numRef>
          </c:cat>
          <c:val>
            <c:numRef>
              <c:f>'G7'!$B$3:$B$13</c:f>
              <c:numCache>
                <c:formatCode>#,##0</c:formatCode>
                <c:ptCount val="11"/>
                <c:pt idx="0">
                  <c:v>1577</c:v>
                </c:pt>
                <c:pt idx="1">
                  <c:v>1528</c:v>
                </c:pt>
                <c:pt idx="2">
                  <c:v>1424</c:v>
                </c:pt>
                <c:pt idx="3">
                  <c:v>1446</c:v>
                </c:pt>
                <c:pt idx="4">
                  <c:v>1525</c:v>
                </c:pt>
                <c:pt idx="5">
                  <c:v>1542</c:v>
                </c:pt>
                <c:pt idx="6">
                  <c:v>1553</c:v>
                </c:pt>
                <c:pt idx="7">
                  <c:v>1695</c:v>
                </c:pt>
                <c:pt idx="8">
                  <c:v>1545</c:v>
                </c:pt>
                <c:pt idx="9">
                  <c:v>979</c:v>
                </c:pt>
                <c:pt idx="10">
                  <c:v>1109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0B-4884-95DE-45D63E49D40C}"/>
            </c:ext>
          </c:extLst>
        </c:ser>
        <c:ser>
          <c:idx val="1"/>
          <c:order val="1"/>
          <c:tx>
            <c:strRef>
              <c:f>'G7'!$C$2</c:f>
              <c:strCache>
                <c:ptCount val="1"/>
                <c:pt idx="0">
                  <c:v>Granels sòlids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en-US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'G7'!$A$3:$A$13</c:f>
              <c:numCache>
                <c:formatCode>General</c:formatCode>
                <c:ptCount val="11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numCache>
            </c:numRef>
          </c:cat>
          <c:val>
            <c:numRef>
              <c:f>'G7'!$C$3:$C$13</c:f>
              <c:numCache>
                <c:formatCode>#,##0</c:formatCode>
                <c:ptCount val="11"/>
                <c:pt idx="0">
                  <c:v>1643</c:v>
                </c:pt>
                <c:pt idx="1">
                  <c:v>1624</c:v>
                </c:pt>
                <c:pt idx="2">
                  <c:v>1310</c:v>
                </c:pt>
                <c:pt idx="3">
                  <c:v>1319</c:v>
                </c:pt>
                <c:pt idx="4">
                  <c:v>1216</c:v>
                </c:pt>
                <c:pt idx="5">
                  <c:v>1546</c:v>
                </c:pt>
                <c:pt idx="6">
                  <c:v>1610</c:v>
                </c:pt>
                <c:pt idx="7">
                  <c:v>1415</c:v>
                </c:pt>
                <c:pt idx="8">
                  <c:v>1224</c:v>
                </c:pt>
                <c:pt idx="9">
                  <c:v>525</c:v>
                </c:pt>
                <c:pt idx="10">
                  <c:v>357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0B-4884-95DE-45D63E49D40C}"/>
            </c:ext>
          </c:extLst>
        </c:ser>
        <c:ser>
          <c:idx val="2"/>
          <c:order val="2"/>
          <c:tx>
            <c:strRef>
              <c:f>'G7'!$D$2</c:f>
              <c:strCache>
                <c:ptCount val="1"/>
                <c:pt idx="0">
                  <c:v>Mercaderia general</c:v>
                </c:pt>
              </c:strCache>
            </c:strRef>
          </c:tx>
          <c:spPr>
            <a:solidFill>
              <a:srgbClr val="A5A5A5"/>
            </a:solidFill>
            <a:ln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en-US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'G7'!$A$3:$A$13</c:f>
              <c:numCache>
                <c:formatCode>General</c:formatCode>
                <c:ptCount val="11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numCache>
            </c:numRef>
          </c:cat>
          <c:val>
            <c:numRef>
              <c:f>'G7'!$D$3:$D$13</c:f>
              <c:numCache>
                <c:formatCode>#,##0</c:formatCode>
                <c:ptCount val="11"/>
                <c:pt idx="0">
                  <c:v>8034</c:v>
                </c:pt>
                <c:pt idx="1">
                  <c:v>8408</c:v>
                </c:pt>
                <c:pt idx="2">
                  <c:v>8737</c:v>
                </c:pt>
                <c:pt idx="3">
                  <c:v>9872</c:v>
                </c:pt>
                <c:pt idx="4">
                  <c:v>10730</c:v>
                </c:pt>
                <c:pt idx="5">
                  <c:v>11578</c:v>
                </c:pt>
                <c:pt idx="6">
                  <c:v>12244</c:v>
                </c:pt>
                <c:pt idx="7">
                  <c:v>13095</c:v>
                </c:pt>
                <c:pt idx="8">
                  <c:v>13537</c:v>
                </c:pt>
                <c:pt idx="9">
                  <c:v>10823</c:v>
                </c:pt>
                <c:pt idx="10">
                  <c:v>12256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0B-4884-95DE-45D63E49D4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39939761"/>
        <c:axId val="14188283"/>
      </c:barChart>
      <c:catAx>
        <c:axId val="3993976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 cap="flat" cmpd="sng" algn="ctr">
            <a:solidFill>
              <a:srgbClr val="000000"/>
            </a:solidFill>
            <a:prstDash val="solid"/>
            <a:round/>
          </a:ln>
        </c:spPr>
        <c:txPr>
          <a:bodyPr rot="-60000000" spcFirstLastPara="0" vertOverflow="ellipsis" vert="horz" wrap="square" anchor="ctr" anchorCtr="1"/>
          <a:lstStyle/>
          <a:p>
            <a:pPr>
              <a:defRPr lang="en-US" sz="700" b="0" i="0" u="none" strike="noStrike" kern="1200" spc="-1" baseline="0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Arial" panose="020B0604020202020204"/>
                <a:ea typeface="+mn-ea"/>
                <a:cs typeface="+mn-cs"/>
              </a:defRPr>
            </a:pPr>
            <a:endParaRPr lang="ca-ES"/>
          </a:p>
        </c:txPr>
        <c:crossAx val="14188283"/>
        <c:crosses val="autoZero"/>
        <c:auto val="1"/>
        <c:lblAlgn val="ctr"/>
        <c:lblOffset val="100"/>
        <c:noMultiLvlLbl val="1"/>
      </c:catAx>
      <c:valAx>
        <c:axId val="14188283"/>
        <c:scaling>
          <c:orientation val="minMax"/>
        </c:scaling>
        <c:delete val="0"/>
        <c:axPos val="l"/>
        <c:majorGridlines>
          <c:spPr>
            <a:ln w="9360" cap="flat" cmpd="sng" algn="ctr">
              <a:solidFill>
                <a:srgbClr val="D9D9D9"/>
              </a:solidFill>
              <a:prstDash val="solid"/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6480" cap="flat" cmpd="sng" algn="ctr">
            <a:solidFill>
              <a:srgbClr val="000000"/>
            </a:solidFill>
            <a:prstDash val="solid"/>
            <a:round/>
          </a:ln>
        </c:spPr>
        <c:txPr>
          <a:bodyPr rot="-60000000" spcFirstLastPara="0" vertOverflow="ellipsis" vert="horz" wrap="square" anchor="ctr" anchorCtr="1"/>
          <a:lstStyle/>
          <a:p>
            <a:pPr>
              <a:defRPr lang="en-US" sz="700" b="0" i="0" u="none" strike="noStrike" kern="1200" spc="-1" baseline="0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Arial" panose="020B0604020202020204"/>
                <a:ea typeface="+mn-ea"/>
                <a:cs typeface="+mn-cs"/>
              </a:defRPr>
            </a:pPr>
            <a:endParaRPr lang="ca-ES"/>
          </a:p>
        </c:txPr>
        <c:crossAx val="39939761"/>
        <c:crosses val="autoZero"/>
        <c:crossBetween val="between"/>
      </c:valAx>
      <c:spPr>
        <a:noFill/>
        <a:ln w="9360">
          <a:solidFill>
            <a:srgbClr val="A6A6A6"/>
          </a:solidFill>
          <a:round/>
        </a:ln>
      </c:spPr>
    </c:plotArea>
    <c:legend>
      <c:legendPos val="b"/>
      <c:layout>
        <c:manualLayout>
          <c:xMode val="edge"/>
          <c:yMode val="edge"/>
          <c:x val="0.184844925634296"/>
          <c:y val="0.15798556430446201"/>
        </c:manualLayout>
      </c:layout>
      <c:overlay val="0"/>
      <c:spPr>
        <a:noFill/>
        <a:ln>
          <a:noFill/>
        </a:ln>
      </c:spPr>
      <c:txPr>
        <a:bodyPr rot="0" spcFirstLastPara="0" vertOverflow="ellipsis" vert="horz" wrap="square" anchor="ctr" anchorCtr="1"/>
        <a:lstStyle/>
        <a:p>
          <a:pPr>
            <a:defRPr lang="en-US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1"/>
  </c:chart>
  <c:spPr>
    <a:solidFill>
      <a:srgbClr val="FFFFFF"/>
    </a:solidFill>
    <a:ln w="9360" cap="flat" cmpd="sng" algn="ctr">
      <a:solidFill>
        <a:srgbClr val="000000"/>
      </a:solidFill>
      <a:prstDash val="solid"/>
      <a:round/>
    </a:ln>
  </c:spPr>
  <c:txPr>
    <a:bodyPr/>
    <a:lstStyle/>
    <a:p>
      <a:pPr>
        <a:defRPr lang="en-US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en-US" sz="700" b="0" i="0" u="none" strike="noStrike" kern="1200" spc="0" baseline="0">
                <a:solidFill>
                  <a:schemeClr val="tx1"/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defRPr>
            </a:pPr>
            <a:r>
              <a:rPr lang="es-ES" altLang="en-US" sz="700" b="0">
                <a:solidFill>
                  <a:schemeClr val="tx1"/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rPr>
              <a:t>Gràfic I-8.8. Evolució mensual en tones de les arribades de mercaderies a les Illes Baleares </a:t>
            </a:r>
            <a:r>
              <a:rPr lang="es-ES" sz="700" b="0" i="0" u="none" strike="noStrike" baseline="0">
                <a:effectLst/>
                <a:sym typeface="Arial" panose="020B0604020202020204" pitchFamily="7" charset="0"/>
              </a:rPr>
              <a:t>(2019-2021)</a:t>
            </a:r>
            <a:endParaRPr lang="es-ES" altLang="en-US" sz="700" b="0">
              <a:solidFill>
                <a:schemeClr val="tx1"/>
              </a:solidFill>
              <a:latin typeface="Arial" panose="020B0604020202020204" pitchFamily="7" charset="0"/>
              <a:ea typeface="Arial" panose="020B0604020202020204" pitchFamily="7" charset="0"/>
              <a:cs typeface="Arial" panose="020B0604020202020204" pitchFamily="7" charset="0"/>
              <a:sym typeface="Arial" panose="020B0604020202020204" pitchFamily="7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 defTabSz="914400">
            <a:defRPr lang="en-US" sz="700" b="0" i="0" u="none" strike="noStrike" kern="1200" spc="0" baseline="0">
              <a:solidFill>
                <a:schemeClr val="tx1"/>
              </a:solidFill>
              <a:latin typeface="Arial" panose="020B0604020202020204" pitchFamily="7" charset="0"/>
              <a:ea typeface="Arial" panose="020B0604020202020204" pitchFamily="7" charset="0"/>
              <a:cs typeface="Arial" panose="020B0604020202020204" pitchFamily="7" charset="0"/>
              <a:sym typeface="Arial" panose="020B0604020202020204" pitchFamily="7" charset="0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[2]G4!$Q$25</c:f>
              <c:strCache>
                <c:ptCount val="1"/>
                <c:pt idx="0">
                  <c:v>Total de mercaderies 2019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'G8'!$B$2:$B$13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decembre</c:v>
                </c:pt>
              </c:strCache>
            </c:strRef>
          </c:cat>
          <c:val>
            <c:numRef>
              <c:f>[2]G4!$Q$26:$Q$37</c:f>
              <c:numCache>
                <c:formatCode>General</c:formatCode>
                <c:ptCount val="12"/>
                <c:pt idx="0">
                  <c:v>1134021</c:v>
                </c:pt>
                <c:pt idx="1">
                  <c:v>1210661</c:v>
                </c:pt>
                <c:pt idx="2">
                  <c:v>1397234</c:v>
                </c:pt>
                <c:pt idx="3">
                  <c:v>1436703</c:v>
                </c:pt>
                <c:pt idx="4">
                  <c:v>1665418</c:v>
                </c:pt>
                <c:pt idx="5">
                  <c:v>1486104</c:v>
                </c:pt>
                <c:pt idx="6">
                  <c:v>1685808</c:v>
                </c:pt>
                <c:pt idx="7">
                  <c:v>1436404</c:v>
                </c:pt>
                <c:pt idx="8">
                  <c:v>1339796</c:v>
                </c:pt>
                <c:pt idx="9">
                  <c:v>1399709</c:v>
                </c:pt>
                <c:pt idx="10">
                  <c:v>1143218</c:v>
                </c:pt>
                <c:pt idx="11">
                  <c:v>971323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2D-4C80-BB46-18974412A827}"/>
            </c:ext>
          </c:extLst>
        </c:ser>
        <c:ser>
          <c:idx val="1"/>
          <c:order val="1"/>
          <c:tx>
            <c:strRef>
              <c:f>[2]G4!$R$25</c:f>
              <c:strCache>
                <c:ptCount val="1"/>
                <c:pt idx="0">
                  <c:v>Total de mercaderies 2020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'G8'!$B$2:$B$13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decembre</c:v>
                </c:pt>
              </c:strCache>
            </c:strRef>
          </c:cat>
          <c:val>
            <c:numRef>
              <c:f>[2]G4!$R$26:$R$37</c:f>
              <c:numCache>
                <c:formatCode>General</c:formatCode>
                <c:ptCount val="12"/>
                <c:pt idx="0">
                  <c:v>1031520</c:v>
                </c:pt>
                <c:pt idx="1">
                  <c:v>1134072</c:v>
                </c:pt>
                <c:pt idx="2">
                  <c:v>1145562</c:v>
                </c:pt>
                <c:pt idx="3">
                  <c:v>697908</c:v>
                </c:pt>
                <c:pt idx="4">
                  <c:v>856467</c:v>
                </c:pt>
                <c:pt idx="5">
                  <c:v>999252</c:v>
                </c:pt>
                <c:pt idx="6">
                  <c:v>1302336</c:v>
                </c:pt>
                <c:pt idx="7">
                  <c:v>1145015</c:v>
                </c:pt>
                <c:pt idx="8">
                  <c:v>988409</c:v>
                </c:pt>
                <c:pt idx="9">
                  <c:v>1081736</c:v>
                </c:pt>
                <c:pt idx="10">
                  <c:v>943199</c:v>
                </c:pt>
                <c:pt idx="11">
                  <c:v>1001693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2D-4C80-BB46-18974412A827}"/>
            </c:ext>
          </c:extLst>
        </c:ser>
        <c:ser>
          <c:idx val="2"/>
          <c:order val="2"/>
          <c:tx>
            <c:strRef>
              <c:f>'G8'!$E$1</c:f>
              <c:strCache>
                <c:ptCount val="1"/>
                <c:pt idx="0">
                  <c:v>Total de mercaderies 2021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'G8'!$B$2:$B$13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decembre</c:v>
                </c:pt>
              </c:strCache>
            </c:strRef>
          </c:cat>
          <c:val>
            <c:numRef>
              <c:f>'G8'!$E$2:$E$13</c:f>
              <c:numCache>
                <c:formatCode>#,##0</c:formatCode>
                <c:ptCount val="12"/>
                <c:pt idx="0">
                  <c:v>813028</c:v>
                </c:pt>
                <c:pt idx="1">
                  <c:v>892544</c:v>
                </c:pt>
                <c:pt idx="2">
                  <c:v>1224055</c:v>
                </c:pt>
                <c:pt idx="3">
                  <c:v>1051123</c:v>
                </c:pt>
                <c:pt idx="4">
                  <c:v>1169806</c:v>
                </c:pt>
                <c:pt idx="5">
                  <c:v>1310798</c:v>
                </c:pt>
                <c:pt idx="6">
                  <c:v>1372493</c:v>
                </c:pt>
                <c:pt idx="7">
                  <c:v>1275378</c:v>
                </c:pt>
                <c:pt idx="8">
                  <c:v>1203100</c:v>
                </c:pt>
                <c:pt idx="9">
                  <c:v>1169158</c:v>
                </c:pt>
                <c:pt idx="10">
                  <c:v>1092541</c:v>
                </c:pt>
                <c:pt idx="11">
                  <c:v>1147710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31-4EA2-88D8-01CABE9CA5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0996464"/>
        <c:axId val="482289024"/>
      </c:lineChart>
      <c:catAx>
        <c:axId val="480996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2289024"/>
        <c:crosses val="autoZero"/>
        <c:auto val="1"/>
        <c:lblAlgn val="ctr"/>
        <c:lblOffset val="100"/>
        <c:noMultiLvlLbl val="0"/>
      </c:catAx>
      <c:valAx>
        <c:axId val="482289024"/>
        <c:scaling>
          <c:orientation val="minMax"/>
          <c:min val="5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0996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en-US" sz="7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defRPr>
            </a:pPr>
            <a:r>
              <a:rPr lang="es-ES" sz="700" b="0" strike="noStrike" spc="-1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rPr>
              <a:t>Gràfic I-8.9. Tipus de propulsió dels turismes matriculats a les Illes Balears (2019-2021)</a:t>
            </a:r>
          </a:p>
        </c:rich>
      </c:tx>
      <c:layout>
        <c:manualLayout>
          <c:xMode val="edge"/>
          <c:yMode val="edge"/>
          <c:x val="0.14043684803169967"/>
          <c:y val="2.2081026162052323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'G9'!$C$2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ED7D31"/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en-US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'G9'!$B$3:$B$8</c:f>
              <c:strCache>
                <c:ptCount val="6"/>
                <c:pt idx="0">
                  <c:v>Gasolina</c:v>
                </c:pt>
                <c:pt idx="1">
                  <c:v>Dièsel</c:v>
                </c:pt>
                <c:pt idx="2">
                  <c:v>Híbrid</c:v>
                </c:pt>
                <c:pt idx="3">
                  <c:v>Elèctric</c:v>
                </c:pt>
                <c:pt idx="4">
                  <c:v>Gas liquat de petroli</c:v>
                </c:pt>
                <c:pt idx="5">
                  <c:v>Gas natural</c:v>
                </c:pt>
              </c:strCache>
            </c:strRef>
          </c:cat>
          <c:val>
            <c:numRef>
              <c:f>'G9'!$C$3:$C$8</c:f>
              <c:numCache>
                <c:formatCode>General</c:formatCode>
                <c:ptCount val="6"/>
                <c:pt idx="0">
                  <c:v>48932</c:v>
                </c:pt>
                <c:pt idx="1">
                  <c:v>16872</c:v>
                </c:pt>
                <c:pt idx="2">
                  <c:v>3117</c:v>
                </c:pt>
                <c:pt idx="3">
                  <c:v>529</c:v>
                </c:pt>
                <c:pt idx="4">
                  <c:v>250</c:v>
                </c:pt>
                <c:pt idx="5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A3-4D19-A9F5-DED68F92A9AB}"/>
            </c:ext>
          </c:extLst>
        </c:ser>
        <c:ser>
          <c:idx val="0"/>
          <c:order val="1"/>
          <c:tx>
            <c:strRef>
              <c:f>'G9'!$D$2</c:f>
              <c:strCache>
                <c:ptCount val="1"/>
                <c:pt idx="0">
                  <c:v>2020</c:v>
                </c:pt>
              </c:strCache>
            </c:strRef>
          </c:tx>
          <c:invertIfNegative val="0"/>
          <c:cat>
            <c:strRef>
              <c:f>'G9'!$B$3:$B$8</c:f>
              <c:strCache>
                <c:ptCount val="6"/>
                <c:pt idx="0">
                  <c:v>Gasolina</c:v>
                </c:pt>
                <c:pt idx="1">
                  <c:v>Dièsel</c:v>
                </c:pt>
                <c:pt idx="2">
                  <c:v>Híbrid</c:v>
                </c:pt>
                <c:pt idx="3">
                  <c:v>Elèctric</c:v>
                </c:pt>
                <c:pt idx="4">
                  <c:v>Gas liquat de petroli</c:v>
                </c:pt>
                <c:pt idx="5">
                  <c:v>Gas natural</c:v>
                </c:pt>
              </c:strCache>
            </c:strRef>
          </c:cat>
          <c:val>
            <c:numRef>
              <c:f>'G9'!$D$3:$D$8</c:f>
              <c:numCache>
                <c:formatCode>General</c:formatCode>
                <c:ptCount val="6"/>
                <c:pt idx="0">
                  <c:v>19215</c:v>
                </c:pt>
                <c:pt idx="1">
                  <c:v>6576</c:v>
                </c:pt>
                <c:pt idx="2">
                  <c:v>2399</c:v>
                </c:pt>
                <c:pt idx="3">
                  <c:v>774</c:v>
                </c:pt>
                <c:pt idx="4">
                  <c:v>197</c:v>
                </c:pt>
                <c:pt idx="5">
                  <c:v>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AA3-4D19-A9F5-DED68F92A9AB}"/>
            </c:ext>
          </c:extLst>
        </c:ser>
        <c:ser>
          <c:idx val="2"/>
          <c:order val="2"/>
          <c:tx>
            <c:strRef>
              <c:f>'G9'!$E$2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cat>
            <c:strRef>
              <c:f>'G9'!$B$3:$B$8</c:f>
              <c:strCache>
                <c:ptCount val="6"/>
                <c:pt idx="0">
                  <c:v>Gasolina</c:v>
                </c:pt>
                <c:pt idx="1">
                  <c:v>Dièsel</c:v>
                </c:pt>
                <c:pt idx="2">
                  <c:v>Híbrid</c:v>
                </c:pt>
                <c:pt idx="3">
                  <c:v>Elèctric</c:v>
                </c:pt>
                <c:pt idx="4">
                  <c:v>Gas liquat de petroli</c:v>
                </c:pt>
                <c:pt idx="5">
                  <c:v>Gas natural</c:v>
                </c:pt>
              </c:strCache>
            </c:strRef>
          </c:cat>
          <c:val>
            <c:numRef>
              <c:f>'G9'!$E$3:$E$8</c:f>
              <c:numCache>
                <c:formatCode>General</c:formatCode>
                <c:ptCount val="6"/>
                <c:pt idx="0">
                  <c:v>21667</c:v>
                </c:pt>
                <c:pt idx="1">
                  <c:v>6906</c:v>
                </c:pt>
                <c:pt idx="2">
                  <c:v>5219</c:v>
                </c:pt>
                <c:pt idx="3">
                  <c:v>1274</c:v>
                </c:pt>
                <c:pt idx="4">
                  <c:v>262</c:v>
                </c:pt>
                <c:pt idx="5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AA3-4D19-A9F5-DED68F92A9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515985"/>
        <c:axId val="75105228"/>
      </c:barChart>
      <c:catAx>
        <c:axId val="3151598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 cap="flat" cmpd="sng" algn="ctr">
            <a:solidFill>
              <a:srgbClr val="D9D9D9"/>
            </a:solidFill>
            <a:prstDash val="solid"/>
            <a:round/>
          </a:ln>
        </c:spPr>
        <c:txPr>
          <a:bodyPr rot="-60000000" spcFirstLastPara="0" vertOverflow="ellipsis" vert="horz" wrap="square" anchor="ctr" anchorCtr="1"/>
          <a:lstStyle/>
          <a:p>
            <a:pPr>
              <a:defRPr lang="en-US" sz="9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 panose="020F0502020204030204"/>
                <a:ea typeface="+mn-ea"/>
                <a:cs typeface="+mn-cs"/>
              </a:defRPr>
            </a:pPr>
            <a:endParaRPr lang="ca-ES"/>
          </a:p>
        </c:txPr>
        <c:crossAx val="75105228"/>
        <c:crosses val="autoZero"/>
        <c:auto val="1"/>
        <c:lblAlgn val="ctr"/>
        <c:lblOffset val="100"/>
        <c:noMultiLvlLbl val="1"/>
      </c:catAx>
      <c:valAx>
        <c:axId val="75105228"/>
        <c:scaling>
          <c:orientation val="minMax"/>
        </c:scaling>
        <c:delete val="0"/>
        <c:axPos val="l"/>
        <c:majorGridlines>
          <c:spPr>
            <a:ln w="9360" cap="flat" cmpd="sng" algn="ctr">
              <a:solidFill>
                <a:srgbClr val="D9D9D9"/>
              </a:solidFill>
              <a:prstDash val="solid"/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6480" cap="flat" cmpd="sng" algn="ctr">
            <a:noFill/>
            <a:prstDash val="solid"/>
            <a:round/>
          </a:ln>
        </c:spPr>
        <c:txPr>
          <a:bodyPr rot="-60000000" spcFirstLastPara="0" vertOverflow="ellipsis" vert="horz" wrap="square" anchor="ctr" anchorCtr="1"/>
          <a:lstStyle/>
          <a:p>
            <a:pPr>
              <a:defRPr lang="en-US" sz="9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 panose="020F0502020204030204"/>
                <a:ea typeface="+mn-ea"/>
                <a:cs typeface="+mn-cs"/>
              </a:defRPr>
            </a:pPr>
            <a:endParaRPr lang="ca-ES"/>
          </a:p>
        </c:txPr>
        <c:crossAx val="31515985"/>
        <c:crosses val="autoZero"/>
        <c:crossBetween val="between"/>
      </c:valAx>
      <c:spPr>
        <a:noFill/>
        <a:ln>
          <a:noFill/>
        </a:ln>
      </c:spPr>
    </c:plotArea>
    <c:legend>
      <c:legendPos val="b"/>
      <c:overlay val="0"/>
      <c:spPr>
        <a:noFill/>
        <a:ln>
          <a:noFill/>
        </a:ln>
      </c:spPr>
      <c:txPr>
        <a:bodyPr rot="0" spcFirstLastPara="0" vertOverflow="ellipsis" vert="horz" wrap="square" anchor="ctr" anchorCtr="1"/>
        <a:lstStyle/>
        <a:p>
          <a:pPr>
            <a:defRPr lang="en-US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1"/>
  </c:chart>
  <c:spPr>
    <a:solidFill>
      <a:srgbClr val="FFFFFF"/>
    </a:solidFill>
    <a:ln w="9360" cap="flat" cmpd="sng" algn="ctr">
      <a:solidFill>
        <a:srgbClr val="D9D9D9"/>
      </a:solidFill>
      <a:prstDash val="solid"/>
      <a:round/>
    </a:ln>
  </c:spPr>
  <c:txPr>
    <a:bodyPr/>
    <a:lstStyle/>
    <a:p>
      <a:pPr>
        <a:defRPr lang="en-US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ES" sz="700" b="0" i="0" u="none" strike="noStrike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Gràfic I-8.10. Nombre mensual (en milers) de passatgers i passatgeres del </a:t>
            </a:r>
            <a:r>
              <a:rPr lang="es-ES" sz="700" b="0">
                <a:latin typeface="Arial" panose="020B0604020202020204" pitchFamily="34" charset="0"/>
                <a:cs typeface="Arial" panose="020B0604020202020204" pitchFamily="34" charset="0"/>
              </a:rPr>
              <a:t>transport públic a </a:t>
            </a:r>
            <a:r>
              <a:rPr lang="es-ES" sz="700" b="0" baseline="0">
                <a:latin typeface="Arial" panose="020B0604020202020204" pitchFamily="34" charset="0"/>
                <a:cs typeface="Arial" panose="020B0604020202020204" pitchFamily="34" charset="0"/>
              </a:rPr>
              <a:t>Palma (2019-2020-2021)</a:t>
            </a:r>
            <a:endParaRPr lang="es-ES" sz="700" b="0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'G10'!$B$19</c:f>
              <c:strCache>
                <c:ptCount val="1"/>
                <c:pt idx="0">
                  <c:v>Any 2019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'G10'!$A$20:$A$31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'G10'!$B$20:$B$31</c:f>
              <c:numCache>
                <c:formatCode>General</c:formatCode>
                <c:ptCount val="12"/>
                <c:pt idx="0">
                  <c:v>3111</c:v>
                </c:pt>
                <c:pt idx="1">
                  <c:v>3151</c:v>
                </c:pt>
                <c:pt idx="2">
                  <c:v>3489</c:v>
                </c:pt>
                <c:pt idx="3">
                  <c:v>3624</c:v>
                </c:pt>
                <c:pt idx="4">
                  <c:v>4119</c:v>
                </c:pt>
                <c:pt idx="5">
                  <c:v>3917</c:v>
                </c:pt>
                <c:pt idx="6">
                  <c:v>4172</c:v>
                </c:pt>
                <c:pt idx="7">
                  <c:v>3775</c:v>
                </c:pt>
                <c:pt idx="8">
                  <c:v>4002</c:v>
                </c:pt>
                <c:pt idx="9">
                  <c:v>4175</c:v>
                </c:pt>
                <c:pt idx="10">
                  <c:v>3390</c:v>
                </c:pt>
                <c:pt idx="11">
                  <c:v>3067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33-461A-B249-3224835A9BEB}"/>
            </c:ext>
          </c:extLst>
        </c:ser>
        <c:ser>
          <c:idx val="1"/>
          <c:order val="1"/>
          <c:tx>
            <c:strRef>
              <c:f>'G10'!$C$19</c:f>
              <c:strCache>
                <c:ptCount val="1"/>
                <c:pt idx="0">
                  <c:v>Any 2020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'G10'!$A$20:$A$31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'G10'!$C$20:$C$31</c:f>
              <c:numCache>
                <c:formatCode>0</c:formatCode>
                <c:ptCount val="12"/>
                <c:pt idx="0">
                  <c:v>3052</c:v>
                </c:pt>
                <c:pt idx="1">
                  <c:v>3262</c:v>
                </c:pt>
                <c:pt idx="2">
                  <c:v>1685</c:v>
                </c:pt>
                <c:pt idx="3">
                  <c:v>247</c:v>
                </c:pt>
                <c:pt idx="4">
                  <c:v>773</c:v>
                </c:pt>
                <c:pt idx="5">
                  <c:v>1538</c:v>
                </c:pt>
                <c:pt idx="6">
                  <c:v>2125</c:v>
                </c:pt>
                <c:pt idx="7">
                  <c:v>1907</c:v>
                </c:pt>
                <c:pt idx="8">
                  <c:v>867</c:v>
                </c:pt>
                <c:pt idx="9">
                  <c:v>1971</c:v>
                </c:pt>
                <c:pt idx="10">
                  <c:v>1934</c:v>
                </c:pt>
                <c:pt idx="11">
                  <c:v>1748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33-461A-B249-3224835A9BEB}"/>
            </c:ext>
          </c:extLst>
        </c:ser>
        <c:ser>
          <c:idx val="2"/>
          <c:order val="2"/>
          <c:tx>
            <c:strRef>
              <c:f>'G10'!$D$19</c:f>
              <c:strCache>
                <c:ptCount val="1"/>
                <c:pt idx="0">
                  <c:v>Any 2021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'G10'!$D$20:$D$31</c:f>
              <c:numCache>
                <c:formatCode>General</c:formatCode>
                <c:ptCount val="12"/>
                <c:pt idx="0">
                  <c:v>1434</c:v>
                </c:pt>
                <c:pt idx="1">
                  <c:v>1622</c:v>
                </c:pt>
                <c:pt idx="2">
                  <c:v>2019</c:v>
                </c:pt>
                <c:pt idx="3">
                  <c:v>1902</c:v>
                </c:pt>
                <c:pt idx="4">
                  <c:v>2305</c:v>
                </c:pt>
                <c:pt idx="5">
                  <c:v>2536</c:v>
                </c:pt>
                <c:pt idx="6">
                  <c:v>2656</c:v>
                </c:pt>
                <c:pt idx="7">
                  <c:v>2516</c:v>
                </c:pt>
                <c:pt idx="8">
                  <c:v>2727</c:v>
                </c:pt>
                <c:pt idx="9">
                  <c:v>2366</c:v>
                </c:pt>
                <c:pt idx="10">
                  <c:v>2566</c:v>
                </c:pt>
                <c:pt idx="11">
                  <c:v>2292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28-4C67-AA55-0A71199155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06365551"/>
        <c:axId val="1744335903"/>
      </c:lineChart>
      <c:catAx>
        <c:axId val="17063655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744335903"/>
        <c:crosses val="autoZero"/>
        <c:auto val="1"/>
        <c:lblAlgn val="ctr"/>
        <c:lblOffset val="100"/>
        <c:noMultiLvlLbl val="0"/>
      </c:catAx>
      <c:valAx>
        <c:axId val="17443359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7063655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en-US" sz="700" b="1" i="0" u="none" strike="noStrike" kern="1200" spc="-1" baseline="0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Arial" panose="020B0604020202020204"/>
                <a:ea typeface="+mn-ea"/>
                <a:cs typeface="+mn-cs"/>
              </a:defRPr>
            </a:pPr>
            <a:r>
              <a:rPr lang="es-ES" sz="700" b="0" strike="noStrike" spc="-1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Arial" panose="020B0604020202020204"/>
              </a:rPr>
              <a:t>Gràfic IA-8.1. Variació del 2021 respecte als anys 2020 i 2019 de la IMD, la longitud de la xarxa viària i el percentatge de vehicles pesants per intervals de trànsit a Menorca</a:t>
            </a:r>
          </a:p>
        </c:rich>
      </c:tx>
      <c:layout>
        <c:manualLayout>
          <c:xMode val="edge"/>
          <c:yMode val="edge"/>
          <c:x val="0.172886969894127"/>
          <c:y val="3.2418952618453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7233690187496"/>
          <c:y val="0.25528284551778402"/>
          <c:w val="0.80173892470574304"/>
          <c:h val="0.62856017850111601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2020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en-US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'QA1-GA1'!$A$4:$A$10</c:f>
              <c:strCache>
                <c:ptCount val="7"/>
                <c:pt idx="0">
                  <c:v>&lt;1.000</c:v>
                </c:pt>
                <c:pt idx="1">
                  <c:v>1000-1999</c:v>
                </c:pt>
                <c:pt idx="2">
                  <c:v>2.000-4.999</c:v>
                </c:pt>
                <c:pt idx="3">
                  <c:v>5.000-9.999</c:v>
                </c:pt>
                <c:pt idx="4">
                  <c:v>10.000-14.999</c:v>
                </c:pt>
                <c:pt idx="5">
                  <c:v>15.000-24.999</c:v>
                </c:pt>
                <c:pt idx="6">
                  <c:v>&gt;25.000</c:v>
                </c:pt>
              </c:strCache>
            </c:strRef>
          </c:cat>
          <c:val>
            <c:numRef>
              <c:f>'QA1-GA1'!$D$4:$D$10</c:f>
              <c:numCache>
                <c:formatCode>0.00</c:formatCode>
                <c:ptCount val="7"/>
                <c:pt idx="0">
                  <c:v>10.45</c:v>
                </c:pt>
                <c:pt idx="1">
                  <c:v>3.91</c:v>
                </c:pt>
                <c:pt idx="2">
                  <c:v>13.6</c:v>
                </c:pt>
                <c:pt idx="3">
                  <c:v>32.4</c:v>
                </c:pt>
                <c:pt idx="4">
                  <c:v>58.57</c:v>
                </c:pt>
                <c:pt idx="5">
                  <c:v>9.1999999999999993</c:v>
                </c:pt>
                <c:pt idx="6">
                  <c:v>3.81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9D-4F1C-843B-9AC742A619FA}"/>
            </c:ext>
          </c:extLst>
        </c:ser>
        <c:ser>
          <c:idx val="1"/>
          <c:order val="1"/>
          <c:tx>
            <c:strRef>
              <c:f>2019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BFBFBF"/>
            </a:solidFill>
            <a:ln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en-US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'QA1-GA1'!$A$4:$A$10</c:f>
              <c:strCache>
                <c:ptCount val="7"/>
                <c:pt idx="0">
                  <c:v>&lt;1.000</c:v>
                </c:pt>
                <c:pt idx="1">
                  <c:v>1000-1999</c:v>
                </c:pt>
                <c:pt idx="2">
                  <c:v>2.000-4.999</c:v>
                </c:pt>
                <c:pt idx="3">
                  <c:v>5.000-9.999</c:v>
                </c:pt>
                <c:pt idx="4">
                  <c:v>10.000-14.999</c:v>
                </c:pt>
                <c:pt idx="5">
                  <c:v>15.000-24.999</c:v>
                </c:pt>
                <c:pt idx="6">
                  <c:v>&gt;25.000</c:v>
                </c:pt>
              </c:strCache>
            </c:strRef>
          </c:cat>
          <c:val>
            <c:numRef>
              <c:f>'QA1-GA1'!$E$4:$E$10</c:f>
              <c:numCache>
                <c:formatCode>0.00</c:formatCode>
                <c:ptCount val="7"/>
                <c:pt idx="2">
                  <c:v>2.4290977917981071</c:v>
                </c:pt>
                <c:pt idx="3">
                  <c:v>3.0994144838212638</c:v>
                </c:pt>
                <c:pt idx="4">
                  <c:v>6.6955872948198678</c:v>
                </c:pt>
                <c:pt idx="5">
                  <c:v>5.9188316679477317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9D-4F1C-843B-9AC742A619FA}"/>
            </c:ext>
          </c:extLst>
        </c:ser>
        <c:ser>
          <c:idx val="4"/>
          <c:order val="4"/>
          <c:tx>
            <c:strRef>
              <c:f>'QA1-GA1'!$B$3</c:f>
              <c:strCache>
                <c:ptCount val="1"/>
                <c:pt idx="0">
                  <c:v>2021</c:v>
                </c:pt>
              </c:strCache>
            </c:strRef>
          </c:tx>
          <c:invertIfNegative val="0"/>
          <c:val>
            <c:numRef>
              <c:f>'QA1-GA1'!$B$4:$B$10</c:f>
              <c:numCache>
                <c:formatCode>0.00</c:formatCode>
                <c:ptCount val="7"/>
                <c:pt idx="0">
                  <c:v>14.36</c:v>
                </c:pt>
                <c:pt idx="1">
                  <c:v>0</c:v>
                </c:pt>
                <c:pt idx="2">
                  <c:v>31.700000000000003</c:v>
                </c:pt>
                <c:pt idx="3">
                  <c:v>25.96</c:v>
                </c:pt>
                <c:pt idx="4">
                  <c:v>46.91</c:v>
                </c:pt>
                <c:pt idx="5">
                  <c:v>13.01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01-4FAA-A3E6-8FA21650D6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637422"/>
        <c:axId val="19900183"/>
      </c:barChart>
      <c:lineChart>
        <c:grouping val="standard"/>
        <c:varyColors val="1"/>
        <c:ser>
          <c:idx val="2"/>
          <c:order val="2"/>
          <c:tx>
            <c:v>% pesants 2020</c:v>
          </c:tx>
          <c:spPr>
            <a:ln w="19080" cap="rnd" cmpd="sng" algn="ctr">
              <a:solidFill>
                <a:srgbClr val="808080"/>
              </a:solidFill>
              <a:prstDash val="solid"/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en-US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'QA1-GA1'!$A$5:$A$10</c:f>
              <c:strCache>
                <c:ptCount val="6"/>
                <c:pt idx="0">
                  <c:v>1000-1999</c:v>
                </c:pt>
                <c:pt idx="1">
                  <c:v>2.000-4.999</c:v>
                </c:pt>
                <c:pt idx="2">
                  <c:v>5.000-9.999</c:v>
                </c:pt>
                <c:pt idx="3">
                  <c:v>10.000-14.999</c:v>
                </c:pt>
                <c:pt idx="4">
                  <c:v>15.000-24.999</c:v>
                </c:pt>
                <c:pt idx="5">
                  <c:v>&gt;25.000</c:v>
                </c:pt>
              </c:strCache>
            </c:strRef>
          </c:cat>
          <c:val>
            <c:numRef>
              <c:f>'QA1-GA1'!$F$4:$F$9</c:f>
              <c:numCache>
                <c:formatCode>0.00</c:formatCode>
                <c:ptCount val="6"/>
                <c:pt idx="2">
                  <c:v>3.6186022099447501</c:v>
                </c:pt>
                <c:pt idx="3">
                  <c:v>5.4851986157086996</c:v>
                </c:pt>
                <c:pt idx="4">
                  <c:v>7.4059135913591403</c:v>
                </c:pt>
                <c:pt idx="5">
                  <c:v>11.75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9D-4F1C-843B-9AC742A619FA}"/>
            </c:ext>
          </c:extLst>
        </c:ser>
        <c:ser>
          <c:idx val="3"/>
          <c:order val="3"/>
          <c:tx>
            <c:v>% pesants 2019</c:v>
          </c:tx>
          <c:spPr>
            <a:ln w="19080" cap="rnd" cmpd="sng" algn="ctr">
              <a:solidFill>
                <a:srgbClr val="FF6600"/>
              </a:solidFill>
              <a:prstDash val="solid"/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en-US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'QA1-GA1'!$A$5:$A$10</c:f>
              <c:strCache>
                <c:ptCount val="6"/>
                <c:pt idx="0">
                  <c:v>1000-1999</c:v>
                </c:pt>
                <c:pt idx="1">
                  <c:v>2.000-4.999</c:v>
                </c:pt>
                <c:pt idx="2">
                  <c:v>5.000-9.999</c:v>
                </c:pt>
                <c:pt idx="3">
                  <c:v>10.000-14.999</c:v>
                </c:pt>
                <c:pt idx="4">
                  <c:v>15.000-24.999</c:v>
                </c:pt>
                <c:pt idx="5">
                  <c:v>&gt;25.000</c:v>
                </c:pt>
              </c:strCache>
            </c:strRef>
          </c:cat>
          <c:val>
            <c:numRef>
              <c:f>'QA1-GA1'!$G$4:$G$10</c:f>
              <c:numCache>
                <c:formatCode>0.00</c:formatCode>
                <c:ptCount val="7"/>
                <c:pt idx="0">
                  <c:v>3.07</c:v>
                </c:pt>
                <c:pt idx="1">
                  <c:v>6.98</c:v>
                </c:pt>
                <c:pt idx="2">
                  <c:v>5.4911323529411797</c:v>
                </c:pt>
                <c:pt idx="3">
                  <c:v>4.0554320987654302</c:v>
                </c:pt>
                <c:pt idx="4">
                  <c:v>7.0791275396960902</c:v>
                </c:pt>
                <c:pt idx="5">
                  <c:v>6.31</c:v>
                </c:pt>
                <c:pt idx="6">
                  <c:v>9.69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9D-4F1C-843B-9AC742A619FA}"/>
            </c:ext>
          </c:extLst>
        </c:ser>
        <c:ser>
          <c:idx val="5"/>
          <c:order val="5"/>
          <c:tx>
            <c:v>%pesants 2021</c:v>
          </c:tx>
          <c:marker>
            <c:symbol val="none"/>
          </c:marker>
          <c:val>
            <c:numRef>
              <c:f>'QA1-GA1'!$E$4:$E$10</c:f>
              <c:numCache>
                <c:formatCode>0.00</c:formatCode>
                <c:ptCount val="7"/>
                <c:pt idx="2">
                  <c:v>2.4290977917981071</c:v>
                </c:pt>
                <c:pt idx="3">
                  <c:v>3.0994144838212638</c:v>
                </c:pt>
                <c:pt idx="4">
                  <c:v>6.6955872948198678</c:v>
                </c:pt>
                <c:pt idx="5">
                  <c:v>5.9188316679477317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001-4FAA-A3E6-8FA21650D6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6350" cap="flat" cmpd="sng" algn="ctr">
              <a:noFill/>
              <a:prstDash val="solid"/>
              <a:round/>
            </a:ln>
          </c:spPr>
        </c:hiLowLines>
        <c:marker val="1"/>
        <c:smooth val="0"/>
        <c:axId val="92147911"/>
        <c:axId val="87636113"/>
      </c:lineChart>
      <c:catAx>
        <c:axId val="9363742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6480" cap="flat" cmpd="sng" algn="ctr">
            <a:solidFill>
              <a:srgbClr val="000000"/>
            </a:solidFill>
            <a:prstDash val="solid"/>
            <a:round/>
          </a:ln>
        </c:spPr>
        <c:txPr>
          <a:bodyPr rot="-60000000" spcFirstLastPara="0" vertOverflow="ellipsis" vert="horz" wrap="square" anchor="ctr" anchorCtr="1"/>
          <a:lstStyle/>
          <a:p>
            <a:pPr>
              <a:defRPr lang="en-US" sz="700" b="0" i="0" u="none" strike="noStrike" kern="1200" spc="-1" baseline="0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Arial" panose="020B0604020202020204"/>
                <a:ea typeface="+mn-ea"/>
                <a:cs typeface="+mn-cs"/>
              </a:defRPr>
            </a:pPr>
            <a:endParaRPr lang="ca-ES"/>
          </a:p>
        </c:txPr>
        <c:crossAx val="19900183"/>
        <c:crosses val="autoZero"/>
        <c:auto val="1"/>
        <c:lblAlgn val="ctr"/>
        <c:lblOffset val="100"/>
        <c:noMultiLvlLbl val="1"/>
      </c:catAx>
      <c:valAx>
        <c:axId val="19900183"/>
        <c:scaling>
          <c:orientation val="minMax"/>
        </c:scaling>
        <c:delete val="0"/>
        <c:axPos val="l"/>
        <c:majorGridlines>
          <c:spPr>
            <a:ln w="6480" cap="flat" cmpd="sng" algn="ctr">
              <a:solidFill>
                <a:srgbClr val="8B8B8B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en-US" sz="700" b="1" i="0" u="none" strike="noStrike" kern="1200" spc="-1" baseline="0">
                    <a:solidFill>
                      <a:srgbClr val="000000"/>
                    </a:solidFill>
                    <a:uFill>
                      <a:solidFill>
                        <a:srgbClr val="FFFFFF"/>
                      </a:solidFill>
                    </a:uFill>
                    <a:latin typeface="Arial" panose="020B0604020202020204"/>
                    <a:ea typeface="+mn-ea"/>
                    <a:cs typeface="+mn-cs"/>
                  </a:defRPr>
                </a:pPr>
                <a:r>
                  <a:rPr lang="es-ES" sz="700" b="1" strike="noStrike" spc="-1">
                    <a:solidFill>
                      <a:srgbClr val="000000"/>
                    </a:solidFill>
                    <a:uFill>
                      <a:solidFill>
                        <a:srgbClr val="FFFFFF"/>
                      </a:solidFill>
                    </a:uFill>
                    <a:latin typeface="Arial" panose="020B0604020202020204"/>
                  </a:rPr>
                  <a:t>Longitud de la xarxa viària</a:t>
                </a:r>
              </a:p>
            </c:rich>
          </c:tx>
          <c:layout>
            <c:manualLayout>
              <c:xMode val="edge"/>
              <c:yMode val="edge"/>
              <c:x val="2.5078369905956101E-2"/>
              <c:y val="0.31329570809817597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spPr>
          <a:ln w="6480" cap="flat" cmpd="sng" algn="ctr">
            <a:solidFill>
              <a:srgbClr val="000000"/>
            </a:solidFill>
            <a:prstDash val="solid"/>
            <a:round/>
          </a:ln>
        </c:spPr>
        <c:txPr>
          <a:bodyPr rot="-60000000" spcFirstLastPara="0" vertOverflow="ellipsis" vert="horz" wrap="square" anchor="ctr" anchorCtr="1"/>
          <a:lstStyle/>
          <a:p>
            <a:pPr>
              <a:defRPr lang="en-US" sz="700" b="0" i="0" u="none" strike="noStrike" kern="1200" spc="-1" baseline="0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Arial" panose="020B0604020202020204"/>
                <a:ea typeface="+mn-ea"/>
                <a:cs typeface="+mn-cs"/>
              </a:defRPr>
            </a:pPr>
            <a:endParaRPr lang="ca-ES"/>
          </a:p>
        </c:txPr>
        <c:crossAx val="93637422"/>
        <c:crosses val="autoZero"/>
        <c:crossBetween val="between"/>
      </c:valAx>
      <c:catAx>
        <c:axId val="92147911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87636113"/>
        <c:crosses val="autoZero"/>
        <c:auto val="1"/>
        <c:lblAlgn val="ctr"/>
        <c:lblOffset val="100"/>
        <c:noMultiLvlLbl val="1"/>
      </c:catAx>
      <c:valAx>
        <c:axId val="87636113"/>
        <c:scaling>
          <c:orientation val="minMax"/>
        </c:scaling>
        <c:delete val="0"/>
        <c:axPos val="r"/>
        <c:title>
          <c:tx>
            <c:rich>
              <a:bodyPr rot="5400000" spcFirstLastPara="0" vertOverflow="ellipsis" vert="horz" wrap="square" anchor="ctr" anchorCtr="1"/>
              <a:lstStyle/>
              <a:p>
                <a:pPr>
                  <a:defRPr lang="en-US" sz="700" b="1" i="0" u="none" strike="noStrike" kern="1200" spc="-1" baseline="0">
                    <a:solidFill>
                      <a:srgbClr val="000000"/>
                    </a:solidFill>
                    <a:uFill>
                      <a:solidFill>
                        <a:srgbClr val="FFFFFF"/>
                      </a:solidFill>
                    </a:uFill>
                    <a:latin typeface="Arial" panose="020B0604020202020204"/>
                    <a:ea typeface="+mn-ea"/>
                    <a:cs typeface="+mn-cs"/>
                  </a:defRPr>
                </a:pPr>
                <a:r>
                  <a:rPr lang="es-ES" sz="700" b="1" strike="noStrike" spc="-1">
                    <a:solidFill>
                      <a:srgbClr val="000000"/>
                    </a:solidFill>
                    <a:uFill>
                      <a:solidFill>
                        <a:srgbClr val="FFFFFF"/>
                      </a:solidFill>
                    </a:uFill>
                    <a:latin typeface="Arial" panose="020B0604020202020204"/>
                  </a:rPr>
                  <a:t>% de vehicles pesants</a:t>
                </a:r>
              </a:p>
            </c:rich>
          </c:tx>
          <c:layout>
            <c:manualLayout>
              <c:xMode val="edge"/>
              <c:yMode val="edge"/>
              <c:x val="0.94848287691488697"/>
              <c:y val="0.47998424990156202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 w="6480" cap="flat" cmpd="sng" algn="ctr">
            <a:solidFill>
              <a:srgbClr val="8B8B8B"/>
            </a:solidFill>
            <a:prstDash val="solid"/>
            <a:round/>
          </a:ln>
        </c:spPr>
        <c:txPr>
          <a:bodyPr rot="-60000000" spcFirstLastPara="0" vertOverflow="ellipsis" vert="horz" wrap="square" anchor="ctr" anchorCtr="1"/>
          <a:lstStyle/>
          <a:p>
            <a:pPr>
              <a:defRPr lang="en-US" sz="700" b="0" i="0" u="none" strike="noStrike" kern="1200" spc="-1" baseline="0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Arial" panose="020B0604020202020204"/>
                <a:ea typeface="+mn-ea"/>
                <a:cs typeface="+mn-cs"/>
              </a:defRPr>
            </a:pPr>
            <a:endParaRPr lang="ca-ES"/>
          </a:p>
        </c:txPr>
        <c:crossAx val="92147911"/>
        <c:crosses val="max"/>
        <c:crossBetween val="between"/>
      </c:valAx>
      <c:spPr>
        <a:solidFill>
          <a:srgbClr val="FFFFFF"/>
        </a:solidFill>
        <a:ln>
          <a:solidFill>
            <a:srgbClr val="A6A6A6"/>
          </a:solidFill>
        </a:ln>
      </c:spPr>
    </c:plotArea>
    <c:legend>
      <c:legendPos val="t"/>
      <c:layout>
        <c:manualLayout>
          <c:xMode val="edge"/>
          <c:yMode val="edge"/>
          <c:x val="0.219936528510837"/>
          <c:y val="0.15300925925925901"/>
        </c:manualLayout>
      </c:layout>
      <c:overlay val="0"/>
      <c:spPr>
        <a:noFill/>
        <a:ln>
          <a:noFill/>
        </a:ln>
      </c:spPr>
      <c:txPr>
        <a:bodyPr rot="0" spcFirstLastPara="0" vertOverflow="ellipsis" vert="horz" wrap="square" anchor="ctr" anchorCtr="1"/>
        <a:lstStyle/>
        <a:p>
          <a:pPr>
            <a:defRPr lang="en-US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1"/>
  </c:chart>
  <c:spPr>
    <a:solidFill>
      <a:srgbClr val="FFFFFF"/>
    </a:solidFill>
    <a:ln w="6350" cap="flat" cmpd="sng" algn="ctr">
      <a:noFill/>
      <a:prstDash val="solid"/>
      <a:round/>
    </a:ln>
  </c:spPr>
  <c:txPr>
    <a:bodyPr/>
    <a:lstStyle/>
    <a:p>
      <a:pPr>
        <a:defRPr lang="en-US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en-US" sz="700" b="0" i="0" u="none" strike="noStrike" kern="1200" spc="-1" baseline="0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Arial" panose="020B0604020202020204"/>
                <a:ea typeface="+mn-ea"/>
                <a:cs typeface="+mn-cs"/>
              </a:defRPr>
            </a:pPr>
            <a:r>
              <a:rPr lang="es-ES" sz="700" b="0" strike="noStrike" spc="-1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Arial" panose="020B0604020202020204"/>
              </a:rPr>
              <a:t>Gràfic IA-8.2. Variació del 2021 respecte al 2019 de la IMD, la longitud de la xarxa viària i el percentatge de vehicles pesants per intervals de trànsit a Eivissa</a:t>
            </a:r>
          </a:p>
        </c:rich>
      </c:tx>
      <c:layout>
        <c:manualLayout>
          <c:xMode val="edge"/>
          <c:yMode val="edge"/>
          <c:x val="0.172886969894127"/>
          <c:y val="3.2418952618453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7233690187496"/>
          <c:y val="0.25528284551778402"/>
          <c:w val="0.80173892470574304"/>
          <c:h val="0.62856017850111601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'QA2-GA2'!$B$3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en-US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'QA1-GA1'!$A$4:$A$10</c:f>
              <c:strCache>
                <c:ptCount val="7"/>
                <c:pt idx="0">
                  <c:v>&lt;1.000</c:v>
                </c:pt>
                <c:pt idx="1">
                  <c:v>1000-1999</c:v>
                </c:pt>
                <c:pt idx="2">
                  <c:v>2.000-4.999</c:v>
                </c:pt>
                <c:pt idx="3">
                  <c:v>5.000-9.999</c:v>
                </c:pt>
                <c:pt idx="4">
                  <c:v>10.000-14.999</c:v>
                </c:pt>
                <c:pt idx="5">
                  <c:v>15.000-24.999</c:v>
                </c:pt>
                <c:pt idx="6">
                  <c:v>&gt;25.000</c:v>
                </c:pt>
              </c:strCache>
            </c:strRef>
          </c:cat>
          <c:val>
            <c:numRef>
              <c:f>'QA2-GA2'!$B$4:$B$10</c:f>
              <c:numCache>
                <c:formatCode>0.00</c:formatCode>
                <c:ptCount val="7"/>
                <c:pt idx="0">
                  <c:v>38.700000000000003</c:v>
                </c:pt>
                <c:pt idx="1">
                  <c:v>16.3</c:v>
                </c:pt>
                <c:pt idx="2">
                  <c:v>40.200000000000003</c:v>
                </c:pt>
                <c:pt idx="3">
                  <c:v>37.1</c:v>
                </c:pt>
                <c:pt idx="4">
                  <c:v>21.099999999999998</c:v>
                </c:pt>
                <c:pt idx="5">
                  <c:v>16.2</c:v>
                </c:pt>
                <c:pt idx="6">
                  <c:v>21.700000000000003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2E-4E9A-B293-F7F4B10B5E11}"/>
            </c:ext>
          </c:extLst>
        </c:ser>
        <c:ser>
          <c:idx val="1"/>
          <c:order val="1"/>
          <c:tx>
            <c:strRef>
              <c:f>'QA2-GA2'!$C$3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BFBFBF"/>
            </a:solidFill>
            <a:ln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en-US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'QA1-GA1'!$A$4:$A$10</c:f>
              <c:strCache>
                <c:ptCount val="7"/>
                <c:pt idx="0">
                  <c:v>&lt;1.000</c:v>
                </c:pt>
                <c:pt idx="1">
                  <c:v>1000-1999</c:v>
                </c:pt>
                <c:pt idx="2">
                  <c:v>2.000-4.999</c:v>
                </c:pt>
                <c:pt idx="3">
                  <c:v>5.000-9.999</c:v>
                </c:pt>
                <c:pt idx="4">
                  <c:v>10.000-14.999</c:v>
                </c:pt>
                <c:pt idx="5">
                  <c:v>15.000-24.999</c:v>
                </c:pt>
                <c:pt idx="6">
                  <c:v>&gt;25.000</c:v>
                </c:pt>
              </c:strCache>
            </c:strRef>
          </c:cat>
          <c:val>
            <c:numRef>
              <c:f>'QA2-GA2'!$C$4:$C$10</c:f>
              <c:numCache>
                <c:formatCode>0.00</c:formatCode>
                <c:ptCount val="7"/>
                <c:pt idx="0">
                  <c:v>38.700000000000003</c:v>
                </c:pt>
                <c:pt idx="1">
                  <c:v>22.1</c:v>
                </c:pt>
                <c:pt idx="2">
                  <c:v>20.200000000000003</c:v>
                </c:pt>
                <c:pt idx="3">
                  <c:v>44.399999999999991</c:v>
                </c:pt>
                <c:pt idx="4">
                  <c:v>26.1</c:v>
                </c:pt>
                <c:pt idx="5">
                  <c:v>15.899999999999999</c:v>
                </c:pt>
                <c:pt idx="6">
                  <c:v>23.900000000000002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2E-4E9A-B293-F7F4B10B5E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637422"/>
        <c:axId val="19900183"/>
      </c:barChart>
      <c:lineChart>
        <c:grouping val="standard"/>
        <c:varyColors val="1"/>
        <c:ser>
          <c:idx val="3"/>
          <c:order val="2"/>
          <c:tx>
            <c:v>% pesants 2021</c:v>
          </c:tx>
          <c:spPr>
            <a:ln w="19080" cap="rnd" cmpd="sng" algn="ctr">
              <a:solidFill>
                <a:srgbClr val="FF6600"/>
              </a:solidFill>
              <a:prstDash val="solid"/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en-US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'QA1-GA1'!$A$5:$A$10</c:f>
              <c:strCache>
                <c:ptCount val="6"/>
                <c:pt idx="0">
                  <c:v>1000-1999</c:v>
                </c:pt>
                <c:pt idx="1">
                  <c:v>2.000-4.999</c:v>
                </c:pt>
                <c:pt idx="2">
                  <c:v>5.000-9.999</c:v>
                </c:pt>
                <c:pt idx="3">
                  <c:v>10.000-14.999</c:v>
                </c:pt>
                <c:pt idx="4">
                  <c:v>15.000-24.999</c:v>
                </c:pt>
                <c:pt idx="5">
                  <c:v>&gt;25.000</c:v>
                </c:pt>
              </c:strCache>
            </c:strRef>
          </c:cat>
          <c:val>
            <c:numRef>
              <c:f>'QA2-GA2'!$D$4:$D$10</c:f>
              <c:numCache>
                <c:formatCode>0.00</c:formatCode>
                <c:ptCount val="7"/>
                <c:pt idx="0">
                  <c:v>2.68</c:v>
                </c:pt>
                <c:pt idx="1">
                  <c:v>2.8374233128834354</c:v>
                </c:pt>
                <c:pt idx="2">
                  <c:v>3.3957711442786067</c:v>
                </c:pt>
                <c:pt idx="3">
                  <c:v>3.476010781671159</c:v>
                </c:pt>
                <c:pt idx="4">
                  <c:v>4.6658767772511851</c:v>
                </c:pt>
                <c:pt idx="5">
                  <c:v>3.3740740740740747</c:v>
                </c:pt>
                <c:pt idx="6">
                  <c:v>3.3377880184331796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B2E-4E9A-B293-F7F4B10B5E11}"/>
            </c:ext>
          </c:extLst>
        </c:ser>
        <c:ser>
          <c:idx val="5"/>
          <c:order val="3"/>
          <c:tx>
            <c:v>% pesants 2019</c:v>
          </c:tx>
          <c:marker>
            <c:symbol val="none"/>
          </c:marker>
          <c:val>
            <c:numRef>
              <c:f>'QA2-GA2'!$E$4:$E$10</c:f>
              <c:numCache>
                <c:formatCode>0.00</c:formatCode>
                <c:ptCount val="7"/>
                <c:pt idx="0">
                  <c:v>2.8578811369509038</c:v>
                </c:pt>
                <c:pt idx="1">
                  <c:v>3.0524886877828048</c:v>
                </c:pt>
                <c:pt idx="2">
                  <c:v>3.4866336633663364</c:v>
                </c:pt>
                <c:pt idx="3">
                  <c:v>3.7716216216216214</c:v>
                </c:pt>
                <c:pt idx="4">
                  <c:v>4.9670498084291177</c:v>
                </c:pt>
                <c:pt idx="5">
                  <c:v>3.7062893081761006</c:v>
                </c:pt>
                <c:pt idx="6">
                  <c:v>3.6305439330543927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B2E-4E9A-B293-F7F4B10B5E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6350" cap="flat" cmpd="sng" algn="ctr">
              <a:noFill/>
              <a:prstDash val="solid"/>
              <a:round/>
            </a:ln>
          </c:spPr>
        </c:hiLowLines>
        <c:marker val="1"/>
        <c:smooth val="0"/>
        <c:axId val="92147911"/>
        <c:axId val="87636113"/>
      </c:lineChart>
      <c:catAx>
        <c:axId val="9363742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6480" cap="flat" cmpd="sng" algn="ctr">
            <a:solidFill>
              <a:srgbClr val="000000"/>
            </a:solidFill>
            <a:prstDash val="solid"/>
            <a:round/>
          </a:ln>
        </c:spPr>
        <c:txPr>
          <a:bodyPr rot="-60000000" spcFirstLastPara="0" vertOverflow="ellipsis" vert="horz" wrap="square" anchor="ctr" anchorCtr="1"/>
          <a:lstStyle/>
          <a:p>
            <a:pPr>
              <a:defRPr lang="en-US" sz="700" b="0" i="0" u="none" strike="noStrike" kern="1200" spc="-1" baseline="0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Arial" panose="020B0604020202020204"/>
                <a:ea typeface="+mn-ea"/>
                <a:cs typeface="+mn-cs"/>
              </a:defRPr>
            </a:pPr>
            <a:endParaRPr lang="ca-ES"/>
          </a:p>
        </c:txPr>
        <c:crossAx val="19900183"/>
        <c:crosses val="autoZero"/>
        <c:auto val="1"/>
        <c:lblAlgn val="ctr"/>
        <c:lblOffset val="100"/>
        <c:noMultiLvlLbl val="1"/>
      </c:catAx>
      <c:valAx>
        <c:axId val="19900183"/>
        <c:scaling>
          <c:orientation val="minMax"/>
        </c:scaling>
        <c:delete val="0"/>
        <c:axPos val="l"/>
        <c:majorGridlines>
          <c:spPr>
            <a:ln w="6480" cap="flat" cmpd="sng" algn="ctr">
              <a:solidFill>
                <a:srgbClr val="8B8B8B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en-US" sz="700" b="1" i="0" u="none" strike="noStrike" kern="1200" spc="-1" baseline="0">
                    <a:solidFill>
                      <a:srgbClr val="000000"/>
                    </a:solidFill>
                    <a:uFill>
                      <a:solidFill>
                        <a:srgbClr val="FFFFFF"/>
                      </a:solidFill>
                    </a:uFill>
                    <a:latin typeface="Arial" panose="020B0604020202020204"/>
                    <a:ea typeface="+mn-ea"/>
                    <a:cs typeface="+mn-cs"/>
                  </a:defRPr>
                </a:pPr>
                <a:r>
                  <a:rPr lang="es-ES" sz="700" b="1" strike="noStrike" spc="-1">
                    <a:solidFill>
                      <a:srgbClr val="000000"/>
                    </a:solidFill>
                    <a:uFill>
                      <a:solidFill>
                        <a:srgbClr val="FFFFFF"/>
                      </a:solidFill>
                    </a:uFill>
                    <a:latin typeface="Arial" panose="020B0604020202020204"/>
                  </a:rPr>
                  <a:t>Longitud de la xarxa viària</a:t>
                </a:r>
              </a:p>
            </c:rich>
          </c:tx>
          <c:layout>
            <c:manualLayout>
              <c:xMode val="edge"/>
              <c:yMode val="edge"/>
              <c:x val="2.5078369905956101E-2"/>
              <c:y val="0.31329570809817597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spPr>
          <a:ln w="6480" cap="flat" cmpd="sng" algn="ctr">
            <a:solidFill>
              <a:srgbClr val="000000"/>
            </a:solidFill>
            <a:prstDash val="solid"/>
            <a:round/>
          </a:ln>
        </c:spPr>
        <c:txPr>
          <a:bodyPr rot="-60000000" spcFirstLastPara="0" vertOverflow="ellipsis" vert="horz" wrap="square" anchor="ctr" anchorCtr="1"/>
          <a:lstStyle/>
          <a:p>
            <a:pPr>
              <a:defRPr lang="en-US" sz="700" b="0" i="0" u="none" strike="noStrike" kern="1200" spc="-1" baseline="0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Arial" panose="020B0604020202020204"/>
                <a:ea typeface="+mn-ea"/>
                <a:cs typeface="+mn-cs"/>
              </a:defRPr>
            </a:pPr>
            <a:endParaRPr lang="ca-ES"/>
          </a:p>
        </c:txPr>
        <c:crossAx val="93637422"/>
        <c:crosses val="autoZero"/>
        <c:crossBetween val="between"/>
      </c:valAx>
      <c:catAx>
        <c:axId val="92147911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87636113"/>
        <c:crosses val="autoZero"/>
        <c:auto val="1"/>
        <c:lblAlgn val="ctr"/>
        <c:lblOffset val="100"/>
        <c:noMultiLvlLbl val="1"/>
      </c:catAx>
      <c:valAx>
        <c:axId val="87636113"/>
        <c:scaling>
          <c:orientation val="minMax"/>
        </c:scaling>
        <c:delete val="0"/>
        <c:axPos val="r"/>
        <c:title>
          <c:tx>
            <c:rich>
              <a:bodyPr rot="5400000" spcFirstLastPara="0" vertOverflow="ellipsis" vert="horz" wrap="square" anchor="ctr" anchorCtr="1"/>
              <a:lstStyle/>
              <a:p>
                <a:pPr>
                  <a:defRPr lang="en-US" sz="700" b="1" i="0" u="none" strike="noStrike" kern="1200" spc="-1" baseline="0">
                    <a:solidFill>
                      <a:srgbClr val="000000"/>
                    </a:solidFill>
                    <a:uFill>
                      <a:solidFill>
                        <a:srgbClr val="FFFFFF"/>
                      </a:solidFill>
                    </a:uFill>
                    <a:latin typeface="Arial" panose="020B0604020202020204"/>
                    <a:ea typeface="+mn-ea"/>
                    <a:cs typeface="+mn-cs"/>
                  </a:defRPr>
                </a:pPr>
                <a:r>
                  <a:rPr lang="es-ES" sz="700" b="1" strike="noStrike" spc="-1">
                    <a:solidFill>
                      <a:srgbClr val="000000"/>
                    </a:solidFill>
                    <a:uFill>
                      <a:solidFill>
                        <a:srgbClr val="FFFFFF"/>
                      </a:solidFill>
                    </a:uFill>
                    <a:latin typeface="Arial" panose="020B0604020202020204"/>
                  </a:rPr>
                  <a:t>% de vehicles pesants</a:t>
                </a:r>
              </a:p>
            </c:rich>
          </c:tx>
          <c:layout>
            <c:manualLayout>
              <c:xMode val="edge"/>
              <c:yMode val="edge"/>
              <c:x val="0.94848287691488697"/>
              <c:y val="0.47998424990156202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 w="6480" cap="flat" cmpd="sng" algn="ctr">
            <a:solidFill>
              <a:srgbClr val="8B8B8B"/>
            </a:solidFill>
            <a:prstDash val="solid"/>
            <a:round/>
          </a:ln>
        </c:spPr>
        <c:txPr>
          <a:bodyPr rot="-60000000" spcFirstLastPara="0" vertOverflow="ellipsis" vert="horz" wrap="square" anchor="ctr" anchorCtr="1"/>
          <a:lstStyle/>
          <a:p>
            <a:pPr>
              <a:defRPr lang="en-US" sz="700" b="0" i="0" u="none" strike="noStrike" kern="1200" spc="-1" baseline="0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Arial" panose="020B0604020202020204"/>
                <a:ea typeface="+mn-ea"/>
                <a:cs typeface="+mn-cs"/>
              </a:defRPr>
            </a:pPr>
            <a:endParaRPr lang="ca-ES"/>
          </a:p>
        </c:txPr>
        <c:crossAx val="92147911"/>
        <c:crosses val="max"/>
        <c:crossBetween val="between"/>
      </c:valAx>
      <c:spPr>
        <a:solidFill>
          <a:srgbClr val="FFFFFF"/>
        </a:solidFill>
        <a:ln>
          <a:solidFill>
            <a:srgbClr val="A6A6A6"/>
          </a:solidFill>
        </a:ln>
      </c:spPr>
    </c:plotArea>
    <c:legend>
      <c:legendPos val="t"/>
      <c:layout>
        <c:manualLayout>
          <c:xMode val="edge"/>
          <c:yMode val="edge"/>
          <c:x val="0.219936528510837"/>
          <c:y val="0.15300925925925901"/>
        </c:manualLayout>
      </c:layout>
      <c:overlay val="0"/>
      <c:spPr>
        <a:noFill/>
        <a:ln>
          <a:noFill/>
        </a:ln>
      </c:spPr>
      <c:txPr>
        <a:bodyPr rot="0" spcFirstLastPara="0" vertOverflow="ellipsis" vert="horz" wrap="square" anchor="ctr" anchorCtr="1"/>
        <a:lstStyle/>
        <a:p>
          <a:pPr>
            <a:defRPr lang="en-US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1"/>
  </c:chart>
  <c:spPr>
    <a:solidFill>
      <a:srgbClr val="FFFFFF"/>
    </a:solidFill>
    <a:ln w="6350" cap="flat" cmpd="sng" algn="ctr">
      <a:noFill/>
      <a:prstDash val="solid"/>
      <a:round/>
    </a:ln>
  </c:spPr>
  <c:txPr>
    <a:bodyPr/>
    <a:lstStyle/>
    <a:p>
      <a:pPr>
        <a:defRPr lang="en-US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6" Type="http://schemas.openxmlformats.org/officeDocument/2006/relationships/chart" Target="../charts/chart11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19050</xdr:colOff>
      <xdr:row>2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E284524-0F54-4A4A-A8D1-EFF4F79F3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810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0</xdr:colOff>
      <xdr:row>19</xdr:row>
      <xdr:rowOff>24848</xdr:rowOff>
    </xdr:to>
    <xdr:graphicFrame macro="">
      <xdr:nvGraphicFramePr>
        <xdr:cNvPr id="2" name="Gráfico 10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13</xdr:col>
      <xdr:colOff>38735</xdr:colOff>
      <xdr:row>17</xdr:row>
      <xdr:rowOff>4445</xdr:rowOff>
    </xdr:to>
    <xdr:graphicFrame macro="">
      <xdr:nvGraphicFramePr>
        <xdr:cNvPr id="2" name="Gráfico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9525</xdr:colOff>
      <xdr:row>14</xdr:row>
      <xdr:rowOff>161925</xdr:rowOff>
    </xdr:to>
    <xdr:graphicFrame macro="">
      <xdr:nvGraphicFramePr>
        <xdr:cNvPr id="3" name="Gráfico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9526</xdr:colOff>
      <xdr:row>0</xdr:row>
      <xdr:rowOff>0</xdr:rowOff>
    </xdr:from>
    <xdr:to>
      <xdr:col>12</xdr:col>
      <xdr:colOff>0</xdr:colOff>
      <xdr:row>14</xdr:row>
      <xdr:rowOff>180975</xdr:rowOff>
    </xdr:to>
    <xdr:graphicFrame macro="">
      <xdr:nvGraphicFramePr>
        <xdr:cNvPr id="4" name="Gráfico 6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755650</xdr:colOff>
      <xdr:row>0</xdr:row>
      <xdr:rowOff>9525</xdr:rowOff>
    </xdr:from>
    <xdr:to>
      <xdr:col>19</xdr:col>
      <xdr:colOff>0</xdr:colOff>
      <xdr:row>14</xdr:row>
      <xdr:rowOff>180975</xdr:rowOff>
    </xdr:to>
    <xdr:graphicFrame macro="">
      <xdr:nvGraphicFramePr>
        <xdr:cNvPr id="5" name="Gráfico 8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6984</xdr:colOff>
      <xdr:row>0</xdr:row>
      <xdr:rowOff>0</xdr:rowOff>
    </xdr:from>
    <xdr:to>
      <xdr:col>7</xdr:col>
      <xdr:colOff>6984</xdr:colOff>
      <xdr:row>16</xdr:row>
      <xdr:rowOff>161925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24244</xdr:colOff>
      <xdr:row>0</xdr:row>
      <xdr:rowOff>0</xdr:rowOff>
    </xdr:from>
    <xdr:to>
      <xdr:col>13</xdr:col>
      <xdr:colOff>255384</xdr:colOff>
      <xdr:row>17</xdr:row>
      <xdr:rowOff>7620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740673</xdr:colOff>
      <xdr:row>17</xdr:row>
      <xdr:rowOff>48634</xdr:rowOff>
    </xdr:from>
    <xdr:to>
      <xdr:col>7</xdr:col>
      <xdr:colOff>141233</xdr:colOff>
      <xdr:row>34</xdr:row>
      <xdr:rowOff>14979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160431</xdr:colOff>
      <xdr:row>17</xdr:row>
      <xdr:rowOff>15239</xdr:rowOff>
    </xdr:from>
    <xdr:to>
      <xdr:col>13</xdr:col>
      <xdr:colOff>201071</xdr:colOff>
      <xdr:row>33</xdr:row>
      <xdr:rowOff>173989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759759</xdr:colOff>
      <xdr:row>35</xdr:row>
      <xdr:rowOff>82700</xdr:rowOff>
    </xdr:from>
    <xdr:to>
      <xdr:col>7</xdr:col>
      <xdr:colOff>93009</xdr:colOff>
      <xdr:row>51</xdr:row>
      <xdr:rowOff>49680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110341</xdr:colOff>
      <xdr:row>35</xdr:row>
      <xdr:rowOff>76984</xdr:rowOff>
    </xdr:from>
    <xdr:to>
      <xdr:col>13</xdr:col>
      <xdr:colOff>178286</xdr:colOff>
      <xdr:row>51</xdr:row>
      <xdr:rowOff>30629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5649</xdr:colOff>
      <xdr:row>0</xdr:row>
      <xdr:rowOff>7327</xdr:rowOff>
    </xdr:from>
    <xdr:to>
      <xdr:col>13</xdr:col>
      <xdr:colOff>732690</xdr:colOff>
      <xdr:row>15</xdr:row>
      <xdr:rowOff>169027</xdr:rowOff>
    </xdr:to>
    <xdr:graphicFrame macro="">
      <xdr:nvGraphicFramePr>
        <xdr:cNvPr id="5" name="Gráfico 1026">
          <a:extLst>
            <a:ext uri="{FF2B5EF4-FFF2-40B4-BE49-F238E27FC236}">
              <a16:creationId xmlns:a16="http://schemas.microsoft.com/office/drawing/2014/main" id="{D879F2F9-CA08-4B7F-AB45-937261CF6A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113665</xdr:colOff>
      <xdr:row>15</xdr:row>
      <xdr:rowOff>180340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181253</xdr:rowOff>
    </xdr:from>
    <xdr:to>
      <xdr:col>9</xdr:col>
      <xdr:colOff>238124</xdr:colOff>
      <xdr:row>35</xdr:row>
      <xdr:rowOff>62192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88DE37C-FABE-4D2D-8384-1ACA1ABA375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114300</xdr:colOff>
      <xdr:row>1</xdr:row>
      <xdr:rowOff>38100</xdr:rowOff>
    </xdr:from>
    <xdr:to>
      <xdr:col>27</xdr:col>
      <xdr:colOff>200025</xdr:colOff>
      <xdr:row>17</xdr:row>
      <xdr:rowOff>95250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6D9D3CE-991C-423B-BBC3-267EEDF2040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723900</xdr:colOff>
      <xdr:row>17</xdr:row>
      <xdr:rowOff>4445</xdr:rowOff>
    </xdr:to>
    <xdr:graphicFrame macro="">
      <xdr:nvGraphicFramePr>
        <xdr:cNvPr id="3" name="Gráfico 1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608965</xdr:colOff>
      <xdr:row>16</xdr:row>
      <xdr:rowOff>172085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704850</xdr:colOff>
      <xdr:row>0</xdr:row>
      <xdr:rowOff>0</xdr:rowOff>
    </xdr:from>
    <xdr:to>
      <xdr:col>11</xdr:col>
      <xdr:colOff>196215</xdr:colOff>
      <xdr:row>20</xdr:row>
      <xdr:rowOff>3175</xdr:rowOff>
    </xdr:to>
    <xdr:graphicFrame macro="">
      <xdr:nvGraphicFramePr>
        <xdr:cNvPr id="3" name="Gráfico 1">
          <a:extLst>
            <a:ext uri="{FF2B5EF4-FFF2-40B4-BE49-F238E27FC236}">
              <a16:creationId xmlns:a16="http://schemas.microsoft.com/office/drawing/2014/main" id="{DC5D19B6-E4D0-4FE8-B044-CFFA78EC43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80962</xdr:rowOff>
    </xdr:from>
    <xdr:to>
      <xdr:col>6</xdr:col>
      <xdr:colOff>114300</xdr:colOff>
      <xdr:row>30</xdr:row>
      <xdr:rowOff>157162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ACFA455-C231-421A-84F1-0A239C11BF6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13</xdr:row>
      <xdr:rowOff>69849</xdr:rowOff>
    </xdr:from>
    <xdr:to>
      <xdr:col>7</xdr:col>
      <xdr:colOff>647490</xdr:colOff>
      <xdr:row>32</xdr:row>
      <xdr:rowOff>180974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0</xdr:rowOff>
    </xdr:from>
    <xdr:to>
      <xdr:col>7</xdr:col>
      <xdr:colOff>418890</xdr:colOff>
      <xdr:row>35</xdr:row>
      <xdr:rowOff>28080</xdr:rowOff>
    </xdr:to>
    <xdr:graphicFrame macro="">
      <xdr:nvGraphicFramePr>
        <xdr:cNvPr id="2" name="5 Gráfico">
          <a:extLst>
            <a:ext uri="{FF2B5EF4-FFF2-40B4-BE49-F238E27FC236}">
              <a16:creationId xmlns:a16="http://schemas.microsoft.com/office/drawing/2014/main" id="{2317BA34-D5E1-4992-ABAC-50A6A709E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ropbox\recerca\Capitol%20del%20CES\ces_2021\2020_2019_IBESTAT_Tr&#224;nsit%20aeri%20de%20passatger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ropbox\recerca\Capitol%20del%20CES\ces_2021\I.8.%20Transports_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caxis"/>
      <sheetName val="Hoja1"/>
      <sheetName val="Hoja2"/>
    </sheetNames>
    <sheetDataSet>
      <sheetData sheetId="0" refreshError="1"/>
      <sheetData sheetId="1">
        <row r="2">
          <cell r="C2" t="str">
            <v>Gener</v>
          </cell>
          <cell r="D2" t="str">
            <v>Febrer</v>
          </cell>
          <cell r="E2" t="str">
            <v>Març</v>
          </cell>
          <cell r="F2" t="str">
            <v>Abril</v>
          </cell>
          <cell r="G2" t="str">
            <v>Maig</v>
          </cell>
          <cell r="H2" t="str">
            <v>Juny</v>
          </cell>
          <cell r="I2" t="str">
            <v>Juliol</v>
          </cell>
          <cell r="J2" t="str">
            <v>Agost</v>
          </cell>
          <cell r="K2" t="str">
            <v>Septembre</v>
          </cell>
          <cell r="L2" t="str">
            <v>Octubre</v>
          </cell>
          <cell r="M2" t="str">
            <v>Novembre</v>
          </cell>
          <cell r="N2" t="str">
            <v>Desembre</v>
          </cell>
        </row>
        <row r="3">
          <cell r="B3" t="str">
            <v>Any 2019</v>
          </cell>
          <cell r="C3">
            <v>537911</v>
          </cell>
          <cell r="D3">
            <v>586645</v>
          </cell>
          <cell r="E3">
            <v>859309</v>
          </cell>
          <cell r="F3">
            <v>1691998</v>
          </cell>
          <cell r="G3">
            <v>2281495</v>
          </cell>
          <cell r="H3">
            <v>2826756</v>
          </cell>
          <cell r="I3">
            <v>3154928</v>
          </cell>
          <cell r="J3">
            <v>3096847</v>
          </cell>
          <cell r="K3">
            <v>2623056</v>
          </cell>
          <cell r="L3">
            <v>1767762</v>
          </cell>
          <cell r="M3">
            <v>592513</v>
          </cell>
          <cell r="N3">
            <v>621035</v>
          </cell>
        </row>
        <row r="4">
          <cell r="B4" t="str">
            <v>Any 2020</v>
          </cell>
          <cell r="C4">
            <v>537647</v>
          </cell>
          <cell r="D4">
            <v>617054</v>
          </cell>
          <cell r="E4">
            <v>318579</v>
          </cell>
          <cell r="F4">
            <v>6781</v>
          </cell>
          <cell r="G4">
            <v>17228</v>
          </cell>
          <cell r="H4">
            <v>115299</v>
          </cell>
          <cell r="I4">
            <v>986109</v>
          </cell>
          <cell r="J4">
            <v>978807</v>
          </cell>
          <cell r="K4">
            <v>436242</v>
          </cell>
          <cell r="L4">
            <v>296526</v>
          </cell>
          <cell r="M4">
            <v>141325</v>
          </cell>
          <cell r="N4">
            <v>184217</v>
          </cell>
        </row>
        <row r="53">
          <cell r="C53" t="str">
            <v>Gener</v>
          </cell>
          <cell r="D53" t="str">
            <v>Febrer</v>
          </cell>
          <cell r="E53" t="str">
            <v>Març</v>
          </cell>
          <cell r="F53" t="str">
            <v>Abril</v>
          </cell>
          <cell r="G53" t="str">
            <v>Maig</v>
          </cell>
          <cell r="H53" t="str">
            <v>Juny</v>
          </cell>
          <cell r="I53" t="str">
            <v>Juliol</v>
          </cell>
          <cell r="J53" t="str">
            <v>Agost</v>
          </cell>
          <cell r="K53" t="str">
            <v>Septembre</v>
          </cell>
          <cell r="L53" t="str">
            <v>Octubre</v>
          </cell>
          <cell r="M53" t="str">
            <v>Novembre</v>
          </cell>
          <cell r="N53" t="str">
            <v>Desembre</v>
          </cell>
        </row>
        <row r="54">
          <cell r="B54" t="str">
            <v>Any 2019</v>
          </cell>
          <cell r="C54">
            <v>414118</v>
          </cell>
          <cell r="D54">
            <v>457988</v>
          </cell>
          <cell r="E54">
            <v>679104</v>
          </cell>
          <cell r="F54">
            <v>1327120</v>
          </cell>
          <cell r="G54">
            <v>1645278</v>
          </cell>
          <cell r="H54">
            <v>1955753</v>
          </cell>
          <cell r="I54">
            <v>2151161</v>
          </cell>
          <cell r="J54">
            <v>2088944</v>
          </cell>
          <cell r="K54">
            <v>1841889</v>
          </cell>
          <cell r="L54">
            <v>1344242</v>
          </cell>
          <cell r="M54">
            <v>456046</v>
          </cell>
          <cell r="N54">
            <v>479092</v>
          </cell>
        </row>
        <row r="55">
          <cell r="B55" t="str">
            <v>Any 2020</v>
          </cell>
          <cell r="C55">
            <v>407562</v>
          </cell>
          <cell r="D55">
            <v>473849</v>
          </cell>
          <cell r="E55">
            <v>242941</v>
          </cell>
          <cell r="F55">
            <v>4282</v>
          </cell>
          <cell r="G55">
            <v>11050</v>
          </cell>
          <cell r="H55">
            <v>72710</v>
          </cell>
          <cell r="I55">
            <v>625990</v>
          </cell>
          <cell r="J55">
            <v>557602</v>
          </cell>
          <cell r="K55">
            <v>237084</v>
          </cell>
          <cell r="L55">
            <v>193729</v>
          </cell>
          <cell r="M55">
            <v>94420</v>
          </cell>
          <cell r="N55">
            <v>122405</v>
          </cell>
        </row>
        <row r="61">
          <cell r="C61" t="str">
            <v>Gener</v>
          </cell>
          <cell r="D61" t="str">
            <v>Febrer</v>
          </cell>
          <cell r="E61" t="str">
            <v>Març</v>
          </cell>
          <cell r="F61" t="str">
            <v>Abril</v>
          </cell>
          <cell r="G61" t="str">
            <v>Maig</v>
          </cell>
          <cell r="H61" t="str">
            <v>Juny</v>
          </cell>
          <cell r="I61" t="str">
            <v>Juliol</v>
          </cell>
          <cell r="J61" t="str">
            <v>Agost</v>
          </cell>
          <cell r="K61" t="str">
            <v>Septembre</v>
          </cell>
          <cell r="L61" t="str">
            <v>Octubre</v>
          </cell>
          <cell r="M61" t="str">
            <v>Novembre</v>
          </cell>
          <cell r="N61" t="str">
            <v>Desembre</v>
          </cell>
        </row>
        <row r="62">
          <cell r="B62" t="str">
            <v>Any 2019</v>
          </cell>
          <cell r="C62">
            <v>35455</v>
          </cell>
          <cell r="D62">
            <v>38061</v>
          </cell>
          <cell r="E62">
            <v>55197</v>
          </cell>
          <cell r="F62">
            <v>86864</v>
          </cell>
          <cell r="G62">
            <v>170462</v>
          </cell>
          <cell r="H62">
            <v>272527</v>
          </cell>
          <cell r="I62">
            <v>327206</v>
          </cell>
          <cell r="J62">
            <v>334833</v>
          </cell>
          <cell r="K62">
            <v>227606</v>
          </cell>
          <cell r="L62">
            <v>106305</v>
          </cell>
          <cell r="M62">
            <v>40167</v>
          </cell>
          <cell r="N62">
            <v>42720</v>
          </cell>
        </row>
        <row r="63">
          <cell r="B63" t="str">
            <v>Any 2020</v>
          </cell>
          <cell r="C63">
            <v>37992</v>
          </cell>
          <cell r="D63">
            <v>45528</v>
          </cell>
          <cell r="E63">
            <v>24040</v>
          </cell>
          <cell r="F63">
            <v>936</v>
          </cell>
          <cell r="G63">
            <v>2231</v>
          </cell>
          <cell r="H63">
            <v>13967</v>
          </cell>
          <cell r="I63">
            <v>119996</v>
          </cell>
          <cell r="J63">
            <v>152698</v>
          </cell>
          <cell r="K63">
            <v>74035</v>
          </cell>
          <cell r="L63">
            <v>31675</v>
          </cell>
          <cell r="M63">
            <v>14580</v>
          </cell>
          <cell r="N63">
            <v>20282</v>
          </cell>
        </row>
        <row r="69">
          <cell r="C69" t="str">
            <v>Gener</v>
          </cell>
          <cell r="D69" t="str">
            <v>Febrer</v>
          </cell>
          <cell r="E69" t="str">
            <v>Març</v>
          </cell>
          <cell r="F69" t="str">
            <v>Abril</v>
          </cell>
          <cell r="G69" t="str">
            <v>Maig</v>
          </cell>
          <cell r="H69" t="str">
            <v>Juny</v>
          </cell>
          <cell r="I69" t="str">
            <v>Juliol</v>
          </cell>
          <cell r="J69" t="str">
            <v>Agost</v>
          </cell>
          <cell r="K69" t="str">
            <v>Septembre</v>
          </cell>
          <cell r="L69" t="str">
            <v>Octubre</v>
          </cell>
          <cell r="M69" t="str">
            <v>Novembre</v>
          </cell>
          <cell r="N69" t="str">
            <v>Desembre</v>
          </cell>
        </row>
        <row r="70">
          <cell r="B70" t="str">
            <v>Any 2019</v>
          </cell>
          <cell r="C70">
            <v>88338</v>
          </cell>
          <cell r="D70">
            <v>90596</v>
          </cell>
          <cell r="E70">
            <v>125008</v>
          </cell>
          <cell r="F70">
            <v>278014</v>
          </cell>
          <cell r="G70">
            <v>465755</v>
          </cell>
          <cell r="H70">
            <v>598476</v>
          </cell>
          <cell r="I70">
            <v>676561</v>
          </cell>
          <cell r="J70">
            <v>673070</v>
          </cell>
          <cell r="K70">
            <v>553561</v>
          </cell>
          <cell r="L70">
            <v>317215</v>
          </cell>
          <cell r="M70">
            <v>96300</v>
          </cell>
          <cell r="N70">
            <v>99223</v>
          </cell>
        </row>
        <row r="71">
          <cell r="B71" t="str">
            <v>Any 2020</v>
          </cell>
          <cell r="C71">
            <v>92093</v>
          </cell>
          <cell r="D71">
            <v>97677</v>
          </cell>
          <cell r="E71">
            <v>51598</v>
          </cell>
          <cell r="F71">
            <v>1563</v>
          </cell>
          <cell r="G71">
            <v>3947</v>
          </cell>
          <cell r="H71">
            <v>28622</v>
          </cell>
          <cell r="I71">
            <v>240123</v>
          </cell>
          <cell r="J71">
            <v>268507</v>
          </cell>
          <cell r="K71">
            <v>125123</v>
          </cell>
          <cell r="L71">
            <v>71122</v>
          </cell>
          <cell r="M71">
            <v>32325</v>
          </cell>
          <cell r="N71">
            <v>41530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1_fora"/>
      <sheetName val="Q2-fora"/>
      <sheetName val="Q3-fora"/>
      <sheetName val="Q4-fora"/>
      <sheetName val="Q5-fora"/>
      <sheetName val="Q6-fora"/>
      <sheetName val="Q8-baixa"/>
      <sheetName val="G1-baixa"/>
      <sheetName val="Q9-baixa"/>
      <sheetName val="Q10"/>
      <sheetName val="G2"/>
      <sheetName val="G3"/>
      <sheetName val="G4"/>
      <sheetName val="Q11"/>
      <sheetName val="G5-canvi"/>
      <sheetName val="Q12"/>
      <sheetName val="Q13-canvi"/>
      <sheetName val="Q14"/>
      <sheetName val="NOVA"/>
      <sheetName val="Q15"/>
      <sheetName val="QA1"/>
      <sheetName val="QA2"/>
      <sheetName val="QA3"/>
      <sheetName val="QA4"/>
      <sheetName val="QA5"/>
      <sheetName val="QA6-GA1"/>
      <sheetName val="QA7-G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5">
          <cell r="M25" t="str">
            <v>Linies regulars</v>
          </cell>
        </row>
      </sheetData>
      <sheetData sheetId="12">
        <row r="25">
          <cell r="Q25" t="str">
            <v>Total de mercaderies 2019</v>
          </cell>
          <cell r="R25" t="str">
            <v>Total de mercaderies 2020</v>
          </cell>
        </row>
        <row r="26">
          <cell r="Q26">
            <v>1134021</v>
          </cell>
          <cell r="R26">
            <v>1031520</v>
          </cell>
        </row>
        <row r="27">
          <cell r="Q27">
            <v>1210661</v>
          </cell>
          <cell r="R27">
            <v>1134072</v>
          </cell>
        </row>
        <row r="28">
          <cell r="Q28">
            <v>1397234</v>
          </cell>
          <cell r="R28">
            <v>1145562</v>
          </cell>
        </row>
        <row r="29">
          <cell r="Q29">
            <v>1436703</v>
          </cell>
          <cell r="R29">
            <v>697908</v>
          </cell>
        </row>
        <row r="30">
          <cell r="Q30">
            <v>1665418</v>
          </cell>
          <cell r="R30">
            <v>856467</v>
          </cell>
        </row>
        <row r="31">
          <cell r="Q31">
            <v>1486104</v>
          </cell>
          <cell r="R31">
            <v>999252</v>
          </cell>
        </row>
        <row r="32">
          <cell r="Q32">
            <v>1685808</v>
          </cell>
          <cell r="R32">
            <v>1302336</v>
          </cell>
        </row>
        <row r="33">
          <cell r="Q33">
            <v>1436404</v>
          </cell>
          <cell r="R33">
            <v>1145015</v>
          </cell>
        </row>
        <row r="34">
          <cell r="Q34">
            <v>1339796</v>
          </cell>
          <cell r="R34">
            <v>988409</v>
          </cell>
        </row>
        <row r="35">
          <cell r="Q35">
            <v>1399709</v>
          </cell>
          <cell r="R35">
            <v>1081736</v>
          </cell>
        </row>
        <row r="36">
          <cell r="Q36">
            <v>1143218</v>
          </cell>
          <cell r="R36">
            <v>943199</v>
          </cell>
        </row>
        <row r="37">
          <cell r="Q37">
            <v>971323</v>
          </cell>
          <cell r="R37">
            <v>1001693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E83DB-D27A-4DD7-A8ED-D84E665190DE}">
  <dimension ref="A2:L37"/>
  <sheetViews>
    <sheetView topLeftCell="A16" workbookViewId="0">
      <selection activeCell="A36" sqref="A36:C36"/>
    </sheetView>
  </sheetViews>
  <sheetFormatPr baseColWidth="10" defaultColWidth="11.42578125" defaultRowHeight="15" x14ac:dyDescent="0.25"/>
  <cols>
    <col min="3" max="3" width="11" customWidth="1"/>
    <col min="4" max="10" width="16.42578125" customWidth="1"/>
    <col min="11" max="11" width="25.140625" customWidth="1"/>
  </cols>
  <sheetData>
    <row r="2" spans="1:12" x14ac:dyDescent="0.25">
      <c r="B2" s="119" t="s">
        <v>139</v>
      </c>
      <c r="C2" s="119"/>
      <c r="D2" s="119"/>
      <c r="E2" s="119"/>
      <c r="F2" s="119"/>
      <c r="G2" s="119"/>
    </row>
    <row r="5" spans="1:12" x14ac:dyDescent="0.25">
      <c r="A5" s="120" t="s">
        <v>83</v>
      </c>
      <c r="B5" s="120"/>
      <c r="C5" s="120"/>
      <c r="D5" s="120"/>
      <c r="E5" s="120"/>
      <c r="F5" s="120"/>
      <c r="G5" s="120"/>
      <c r="H5" s="120"/>
      <c r="I5" s="120"/>
      <c r="J5" s="120"/>
      <c r="K5" s="120"/>
    </row>
    <row r="6" spans="1:12" x14ac:dyDescent="0.25">
      <c r="A6" s="106" t="s">
        <v>185</v>
      </c>
      <c r="B6" s="107"/>
      <c r="C6" s="108"/>
      <c r="D6" s="112" t="s">
        <v>219</v>
      </c>
      <c r="E6" s="113"/>
      <c r="F6" s="113"/>
      <c r="G6" s="113"/>
      <c r="H6" s="113"/>
      <c r="I6" s="113"/>
      <c r="J6" s="113"/>
      <c r="K6" s="114"/>
    </row>
    <row r="7" spans="1:12" ht="15" customHeight="1" x14ac:dyDescent="0.25">
      <c r="A7" s="106" t="s">
        <v>187</v>
      </c>
      <c r="B7" s="107"/>
      <c r="C7" s="108"/>
      <c r="D7" s="121" t="s">
        <v>223</v>
      </c>
      <c r="E7" s="121"/>
      <c r="F7" s="121"/>
      <c r="G7" s="121"/>
      <c r="H7" s="121"/>
      <c r="I7" s="121"/>
      <c r="J7" s="121"/>
      <c r="K7" s="121"/>
    </row>
    <row r="8" spans="1:12" ht="15" customHeight="1" x14ac:dyDescent="0.25">
      <c r="A8" s="109" t="s">
        <v>186</v>
      </c>
      <c r="B8" s="110"/>
      <c r="C8" s="111"/>
      <c r="D8" s="122" t="s">
        <v>220</v>
      </c>
      <c r="E8" s="123"/>
      <c r="F8" s="123"/>
      <c r="G8" s="123"/>
      <c r="H8" s="123"/>
      <c r="I8" s="123"/>
      <c r="J8" s="123"/>
      <c r="K8" s="124"/>
    </row>
    <row r="9" spans="1:12" ht="15" customHeight="1" x14ac:dyDescent="0.25">
      <c r="A9" s="109" t="s">
        <v>188</v>
      </c>
      <c r="B9" s="110"/>
      <c r="C9" s="111"/>
      <c r="D9" s="122" t="s">
        <v>221</v>
      </c>
      <c r="E9" s="125"/>
      <c r="F9" s="125"/>
      <c r="G9" s="125"/>
      <c r="H9" s="125"/>
      <c r="I9" s="125"/>
      <c r="J9" s="125"/>
      <c r="K9" s="126"/>
    </row>
    <row r="10" spans="1:12" ht="15" customHeight="1" x14ac:dyDescent="0.25">
      <c r="A10" s="109" t="s">
        <v>189</v>
      </c>
      <c r="B10" s="110"/>
      <c r="C10" s="111"/>
      <c r="D10" s="122" t="s">
        <v>224</v>
      </c>
      <c r="E10" s="123"/>
      <c r="F10" s="123"/>
      <c r="G10" s="123"/>
      <c r="H10" s="123"/>
      <c r="I10" s="123"/>
      <c r="J10" s="123"/>
      <c r="K10" s="124"/>
    </row>
    <row r="11" spans="1:12" x14ac:dyDescent="0.25">
      <c r="A11" s="109" t="s">
        <v>190</v>
      </c>
      <c r="B11" s="110"/>
      <c r="C11" s="111"/>
      <c r="D11" s="112" t="s">
        <v>225</v>
      </c>
      <c r="E11" s="113"/>
      <c r="F11" s="113"/>
      <c r="G11" s="113"/>
      <c r="H11" s="113"/>
      <c r="I11" s="113"/>
      <c r="J11" s="113"/>
      <c r="K11" s="113"/>
      <c r="L11" s="74"/>
    </row>
    <row r="12" spans="1:12" x14ac:dyDescent="0.25">
      <c r="A12" s="109" t="s">
        <v>191</v>
      </c>
      <c r="B12" s="110"/>
      <c r="C12" s="111"/>
      <c r="D12" s="112" t="s">
        <v>226</v>
      </c>
      <c r="E12" s="113"/>
      <c r="F12" s="113"/>
      <c r="G12" s="113"/>
      <c r="H12" s="113"/>
      <c r="I12" s="113"/>
      <c r="J12" s="113"/>
      <c r="K12" s="113"/>
      <c r="L12" s="74"/>
    </row>
    <row r="13" spans="1:12" x14ac:dyDescent="0.25">
      <c r="A13" s="109" t="s">
        <v>192</v>
      </c>
      <c r="B13" s="110"/>
      <c r="C13" s="111"/>
      <c r="D13" s="112" t="s">
        <v>227</v>
      </c>
      <c r="E13" s="113"/>
      <c r="F13" s="113"/>
      <c r="G13" s="113"/>
      <c r="H13" s="113"/>
      <c r="I13" s="113"/>
      <c r="J13" s="113"/>
      <c r="K13" s="114"/>
    </row>
    <row r="14" spans="1:12" x14ac:dyDescent="0.25">
      <c r="A14" s="109" t="s">
        <v>193</v>
      </c>
      <c r="B14" s="110"/>
      <c r="C14" s="111"/>
      <c r="D14" s="112" t="s">
        <v>228</v>
      </c>
      <c r="E14" s="113"/>
      <c r="F14" s="113"/>
      <c r="G14" s="113"/>
      <c r="H14" s="113"/>
      <c r="I14" s="113"/>
      <c r="J14" s="113"/>
      <c r="K14" s="114"/>
    </row>
    <row r="15" spans="1:12" x14ac:dyDescent="0.25">
      <c r="A15" s="109" t="s">
        <v>194</v>
      </c>
      <c r="B15" s="110"/>
      <c r="C15" s="111"/>
      <c r="D15" s="112" t="s">
        <v>229</v>
      </c>
      <c r="E15" s="113"/>
      <c r="F15" s="113"/>
      <c r="G15" s="113"/>
      <c r="H15" s="113"/>
      <c r="I15" s="113"/>
      <c r="J15" s="113"/>
      <c r="K15" s="114"/>
    </row>
    <row r="16" spans="1:12" x14ac:dyDescent="0.25">
      <c r="A16" s="109" t="s">
        <v>195</v>
      </c>
      <c r="B16" s="110"/>
      <c r="C16" s="111"/>
      <c r="D16" s="118" t="s">
        <v>230</v>
      </c>
      <c r="E16" s="113"/>
      <c r="F16" s="113"/>
      <c r="G16" s="113"/>
      <c r="H16" s="113"/>
      <c r="I16" s="113"/>
      <c r="J16" s="113"/>
      <c r="K16" s="114"/>
    </row>
    <row r="17" spans="1:11" x14ac:dyDescent="0.25">
      <c r="A17" s="109" t="s">
        <v>196</v>
      </c>
      <c r="B17" s="110"/>
      <c r="C17" s="111"/>
      <c r="D17" s="118" t="s">
        <v>231</v>
      </c>
      <c r="E17" s="113"/>
      <c r="F17" s="113"/>
      <c r="G17" s="113"/>
      <c r="H17" s="113"/>
      <c r="I17" s="113"/>
      <c r="J17" s="113"/>
      <c r="K17" s="114"/>
    </row>
    <row r="18" spans="1:11" x14ac:dyDescent="0.25">
      <c r="A18" s="109" t="s">
        <v>197</v>
      </c>
      <c r="B18" s="110"/>
      <c r="C18" s="111"/>
      <c r="D18" s="118" t="s">
        <v>232</v>
      </c>
      <c r="E18" s="113"/>
      <c r="F18" s="113"/>
      <c r="G18" s="113"/>
      <c r="H18" s="113"/>
      <c r="I18" s="113"/>
      <c r="J18" s="113"/>
      <c r="K18" s="114"/>
    </row>
    <row r="19" spans="1:11" x14ac:dyDescent="0.25">
      <c r="A19" s="109" t="s">
        <v>198</v>
      </c>
      <c r="B19" s="110"/>
      <c r="C19" s="111"/>
      <c r="D19" s="112" t="s">
        <v>233</v>
      </c>
      <c r="E19" s="113"/>
      <c r="F19" s="113"/>
      <c r="G19" s="113"/>
      <c r="H19" s="113"/>
      <c r="I19" s="113"/>
      <c r="J19" s="113"/>
      <c r="K19" s="114"/>
    </row>
    <row r="20" spans="1:11" x14ac:dyDescent="0.25">
      <c r="A20" s="109" t="s">
        <v>199</v>
      </c>
      <c r="B20" s="110"/>
      <c r="C20" s="111"/>
      <c r="D20" s="112" t="s">
        <v>234</v>
      </c>
      <c r="E20" s="113"/>
      <c r="F20" s="113"/>
      <c r="G20" s="113"/>
      <c r="H20" s="113"/>
      <c r="I20" s="113"/>
      <c r="J20" s="113"/>
      <c r="K20" s="114"/>
    </row>
    <row r="21" spans="1:11" x14ac:dyDescent="0.25">
      <c r="A21" s="109" t="s">
        <v>200</v>
      </c>
      <c r="B21" s="110"/>
      <c r="C21" s="111"/>
      <c r="D21" s="112" t="s">
        <v>235</v>
      </c>
      <c r="E21" s="113"/>
      <c r="F21" s="113"/>
      <c r="G21" s="113"/>
      <c r="H21" s="113"/>
      <c r="I21" s="113"/>
      <c r="J21" s="113"/>
      <c r="K21" s="114"/>
    </row>
    <row r="22" spans="1:11" x14ac:dyDescent="0.25">
      <c r="A22" s="109" t="s">
        <v>201</v>
      </c>
      <c r="B22" s="110"/>
      <c r="C22" s="111"/>
      <c r="D22" s="112" t="s">
        <v>236</v>
      </c>
      <c r="E22" s="113"/>
      <c r="F22" s="113"/>
      <c r="G22" s="113"/>
      <c r="H22" s="113"/>
      <c r="I22" s="113"/>
      <c r="J22" s="113"/>
      <c r="K22" s="114"/>
    </row>
    <row r="23" spans="1:11" x14ac:dyDescent="0.25">
      <c r="A23" s="109" t="s">
        <v>202</v>
      </c>
      <c r="B23" s="110"/>
      <c r="C23" s="111"/>
      <c r="D23" s="118" t="s">
        <v>237</v>
      </c>
      <c r="E23" s="113"/>
      <c r="F23" s="113"/>
      <c r="G23" s="113"/>
      <c r="H23" s="113"/>
      <c r="I23" s="113"/>
      <c r="J23" s="113"/>
      <c r="K23" s="114"/>
    </row>
    <row r="24" spans="1:11" x14ac:dyDescent="0.25">
      <c r="A24" s="106" t="s">
        <v>203</v>
      </c>
      <c r="B24" s="107"/>
      <c r="C24" s="108"/>
      <c r="D24" s="112" t="s">
        <v>238</v>
      </c>
      <c r="E24" s="113"/>
      <c r="F24" s="113"/>
      <c r="G24" s="113"/>
      <c r="H24" s="113"/>
      <c r="I24" s="113"/>
      <c r="J24" s="113"/>
      <c r="K24" s="114"/>
    </row>
    <row r="25" spans="1:11" x14ac:dyDescent="0.25">
      <c r="A25" s="106" t="s">
        <v>204</v>
      </c>
      <c r="B25" s="107"/>
      <c r="C25" s="108"/>
      <c r="D25" s="112" t="s">
        <v>239</v>
      </c>
      <c r="E25" s="113"/>
      <c r="F25" s="113"/>
      <c r="G25" s="113"/>
      <c r="H25" s="113"/>
      <c r="I25" s="113"/>
      <c r="J25" s="113"/>
      <c r="K25" s="114"/>
    </row>
    <row r="26" spans="1:11" x14ac:dyDescent="0.25">
      <c r="A26" s="109" t="s">
        <v>205</v>
      </c>
      <c r="B26" s="110"/>
      <c r="C26" s="111"/>
      <c r="D26" s="97" t="s">
        <v>240</v>
      </c>
      <c r="E26" s="98"/>
      <c r="F26" s="98"/>
      <c r="G26" s="98"/>
      <c r="H26" s="98"/>
      <c r="I26" s="98"/>
      <c r="J26" s="98"/>
      <c r="K26" s="99"/>
    </row>
    <row r="27" spans="1:11" x14ac:dyDescent="0.25">
      <c r="A27" s="109" t="s">
        <v>206</v>
      </c>
      <c r="B27" s="110"/>
      <c r="C27" s="111"/>
      <c r="D27" s="97" t="s">
        <v>241</v>
      </c>
      <c r="E27" s="98"/>
      <c r="F27" s="98"/>
      <c r="G27" s="98"/>
      <c r="H27" s="98"/>
      <c r="I27" s="98"/>
      <c r="J27" s="98"/>
      <c r="K27" s="99"/>
    </row>
    <row r="28" spans="1:11" x14ac:dyDescent="0.25">
      <c r="A28" s="109" t="s">
        <v>207</v>
      </c>
      <c r="B28" s="110"/>
      <c r="C28" s="111"/>
      <c r="D28" s="97" t="s">
        <v>242</v>
      </c>
      <c r="E28" s="98"/>
      <c r="F28" s="98"/>
      <c r="G28" s="98"/>
      <c r="H28" s="98"/>
      <c r="I28" s="98"/>
      <c r="J28" s="98"/>
      <c r="K28" s="99"/>
    </row>
    <row r="29" spans="1:11" x14ac:dyDescent="0.25">
      <c r="A29" s="109" t="s">
        <v>208</v>
      </c>
      <c r="B29" s="110"/>
      <c r="C29" s="111"/>
      <c r="D29" s="115" t="s">
        <v>243</v>
      </c>
      <c r="E29" s="116"/>
      <c r="F29" s="116"/>
      <c r="G29" s="116"/>
      <c r="H29" s="116"/>
      <c r="I29" s="116"/>
      <c r="J29" s="116"/>
      <c r="K29" s="117"/>
    </row>
    <row r="30" spans="1:11" x14ac:dyDescent="0.25">
      <c r="A30" s="100" t="s">
        <v>211</v>
      </c>
      <c r="B30" s="101"/>
      <c r="C30" s="102"/>
      <c r="D30" s="97" t="s">
        <v>244</v>
      </c>
      <c r="E30" s="98"/>
      <c r="F30" s="98"/>
      <c r="G30" s="98"/>
      <c r="H30" s="98"/>
      <c r="I30" s="98"/>
      <c r="J30" s="98"/>
      <c r="K30" s="99"/>
    </row>
    <row r="31" spans="1:11" x14ac:dyDescent="0.25">
      <c r="A31" s="103" t="s">
        <v>209</v>
      </c>
      <c r="B31" s="104"/>
      <c r="C31" s="105"/>
      <c r="D31" s="97" t="s">
        <v>245</v>
      </c>
      <c r="E31" s="98"/>
      <c r="F31" s="98"/>
      <c r="G31" s="98"/>
      <c r="H31" s="98"/>
      <c r="I31" s="98"/>
      <c r="J31" s="98"/>
      <c r="K31" s="99"/>
    </row>
    <row r="32" spans="1:11" ht="15" customHeight="1" x14ac:dyDescent="0.25">
      <c r="A32" s="100" t="s">
        <v>212</v>
      </c>
      <c r="B32" s="101"/>
      <c r="C32" s="102"/>
      <c r="D32" s="97" t="s">
        <v>247</v>
      </c>
      <c r="E32" s="98"/>
      <c r="F32" s="98"/>
      <c r="G32" s="98"/>
      <c r="H32" s="98"/>
      <c r="I32" s="98"/>
      <c r="J32" s="98"/>
      <c r="K32" s="99"/>
    </row>
    <row r="33" spans="1:11" ht="15" customHeight="1" x14ac:dyDescent="0.25">
      <c r="A33" s="100" t="s">
        <v>213</v>
      </c>
      <c r="B33" s="101"/>
      <c r="C33" s="102"/>
      <c r="D33" s="97" t="s">
        <v>248</v>
      </c>
      <c r="E33" s="98"/>
      <c r="F33" s="98"/>
      <c r="G33" s="98"/>
      <c r="H33" s="98"/>
      <c r="I33" s="98"/>
      <c r="J33" s="98"/>
      <c r="K33" s="99"/>
    </row>
    <row r="34" spans="1:11" ht="15" customHeight="1" x14ac:dyDescent="0.25">
      <c r="A34" s="100" t="s">
        <v>214</v>
      </c>
      <c r="B34" s="101"/>
      <c r="C34" s="102"/>
      <c r="D34" s="97" t="s">
        <v>250</v>
      </c>
      <c r="E34" s="98"/>
      <c r="F34" s="98"/>
      <c r="G34" s="98"/>
      <c r="H34" s="98"/>
      <c r="I34" s="98"/>
      <c r="J34" s="98"/>
      <c r="K34" s="99"/>
    </row>
    <row r="35" spans="1:11" ht="15" customHeight="1" x14ac:dyDescent="0.25">
      <c r="A35" s="100" t="s">
        <v>215</v>
      </c>
      <c r="B35" s="101"/>
      <c r="C35" s="102"/>
      <c r="D35" s="97" t="s">
        <v>251</v>
      </c>
      <c r="E35" s="98"/>
      <c r="F35" s="98"/>
      <c r="G35" s="98"/>
      <c r="H35" s="98"/>
      <c r="I35" s="98"/>
      <c r="J35" s="98"/>
      <c r="K35" s="99"/>
    </row>
    <row r="36" spans="1:11" x14ac:dyDescent="0.25">
      <c r="A36" s="100" t="s">
        <v>216</v>
      </c>
      <c r="B36" s="101"/>
      <c r="C36" s="102"/>
      <c r="D36" s="97" t="s">
        <v>252</v>
      </c>
      <c r="E36" s="98"/>
      <c r="F36" s="98"/>
      <c r="G36" s="98"/>
      <c r="H36" s="98"/>
      <c r="I36" s="98"/>
      <c r="J36" s="98"/>
      <c r="K36" s="99"/>
    </row>
    <row r="37" spans="1:11" x14ac:dyDescent="0.25">
      <c r="A37" s="100" t="s">
        <v>217</v>
      </c>
      <c r="B37" s="101"/>
      <c r="C37" s="102"/>
      <c r="D37" s="97" t="s">
        <v>253</v>
      </c>
      <c r="E37" s="98"/>
      <c r="F37" s="98"/>
      <c r="G37" s="98"/>
      <c r="H37" s="98"/>
      <c r="I37" s="98"/>
      <c r="J37" s="98"/>
      <c r="K37" s="99"/>
    </row>
  </sheetData>
  <mergeCells count="66">
    <mergeCell ref="A11:C11"/>
    <mergeCell ref="D11:K11"/>
    <mergeCell ref="A12:C12"/>
    <mergeCell ref="D12:K12"/>
    <mergeCell ref="A13:C13"/>
    <mergeCell ref="D13:K13"/>
    <mergeCell ref="D8:K8"/>
    <mergeCell ref="A8:C8"/>
    <mergeCell ref="A9:C9"/>
    <mergeCell ref="D9:K9"/>
    <mergeCell ref="A10:C10"/>
    <mergeCell ref="D10:K10"/>
    <mergeCell ref="A37:C37"/>
    <mergeCell ref="D37:K37"/>
    <mergeCell ref="A32:C32"/>
    <mergeCell ref="D32:K32"/>
    <mergeCell ref="A33:C33"/>
    <mergeCell ref="D33:K33"/>
    <mergeCell ref="A34:C34"/>
    <mergeCell ref="D34:K34"/>
    <mergeCell ref="A35:C35"/>
    <mergeCell ref="D35:K35"/>
    <mergeCell ref="A36:C36"/>
    <mergeCell ref="D36:K36"/>
    <mergeCell ref="B2:G2"/>
    <mergeCell ref="A5:K5"/>
    <mergeCell ref="A6:C6"/>
    <mergeCell ref="D6:K6"/>
    <mergeCell ref="A7:C7"/>
    <mergeCell ref="D7:K7"/>
    <mergeCell ref="A14:C14"/>
    <mergeCell ref="D14:K14"/>
    <mergeCell ref="A15:C15"/>
    <mergeCell ref="D15:K15"/>
    <mergeCell ref="A16:C16"/>
    <mergeCell ref="D16:K16"/>
    <mergeCell ref="A24:C24"/>
    <mergeCell ref="A17:C17"/>
    <mergeCell ref="D17:K17"/>
    <mergeCell ref="A18:C18"/>
    <mergeCell ref="D18:K18"/>
    <mergeCell ref="D19:K19"/>
    <mergeCell ref="D20:K20"/>
    <mergeCell ref="A19:C19"/>
    <mergeCell ref="A20:C20"/>
    <mergeCell ref="A21:C21"/>
    <mergeCell ref="A22:C22"/>
    <mergeCell ref="A23:C23"/>
    <mergeCell ref="D21:K21"/>
    <mergeCell ref="D22:K22"/>
    <mergeCell ref="D23:K23"/>
    <mergeCell ref="D24:K24"/>
    <mergeCell ref="D30:K30"/>
    <mergeCell ref="D31:K31"/>
    <mergeCell ref="A30:C30"/>
    <mergeCell ref="A31:C31"/>
    <mergeCell ref="A25:C25"/>
    <mergeCell ref="A26:C26"/>
    <mergeCell ref="A27:C27"/>
    <mergeCell ref="A28:C28"/>
    <mergeCell ref="A29:C29"/>
    <mergeCell ref="D25:K25"/>
    <mergeCell ref="D26:K26"/>
    <mergeCell ref="D27:K27"/>
    <mergeCell ref="D28:K28"/>
    <mergeCell ref="D29:K29"/>
  </mergeCells>
  <hyperlinks>
    <hyperlink ref="A6:C6" location="'G6-Q1'!A1" display="Quadre I-8.1a. " xr:uid="{4D873A54-AA95-47FC-B0B8-21F062A8A159}"/>
    <hyperlink ref="A7:C7" location="'G6-Q1'!A1" display="Quadre I-8.1b. " xr:uid="{5C11EA75-EA19-4C2D-B604-06DE15CF7DC7}"/>
    <hyperlink ref="A8:C8" location="'Q2'!A1" display="Quadre I-8.2." xr:uid="{599FDAE7-49B9-4B24-8C36-2840F790432F}"/>
    <hyperlink ref="A9:C9" location="'Q3'!A1" display="Quadre I-8.3." xr:uid="{A65D3F0E-E072-41BF-A37B-2A65BD88763E}"/>
    <hyperlink ref="A10:C10" location="'Q4'!A1" display="Quadre I-8.4." xr:uid="{C1600C0D-500F-48FD-8A5F-384881530C3C}"/>
    <hyperlink ref="A11:C11" location="'G1'!A1" display="Gràfic I-8.1. " xr:uid="{46B4E61E-BA67-4265-8C0D-AD70A1D98A1A}"/>
    <hyperlink ref="A12:C12" location="'G2'!A1" display="Gràfic I-8.2. " xr:uid="{5D92E1D8-4AE6-4286-98C0-06E2163BDEF1}"/>
    <hyperlink ref="A13:C13" location="'G3'!A1" display="Gràfic I-8.3a. " xr:uid="{EEC8EE51-F75C-40A3-B7A3-694553343117}"/>
    <hyperlink ref="A14:C14" location="'G3'!A1" display="Gràfic I-8.3b. " xr:uid="{0FA78142-C671-40BE-922D-079A192E52A1}"/>
    <hyperlink ref="A15:C15" location="'G3'!A1" display="Gràfic I-8.3c. " xr:uid="{1A4E0AD1-41D0-461A-9870-204280A46834}"/>
    <hyperlink ref="A16:C16" location="'G4'!A1" display="Gràfic I-8.4a.1." xr:uid="{BBEF1FB1-C32E-4FDE-8894-6E00DB5FC61F}"/>
    <hyperlink ref="A17:C17" location="'G4'!A1" display="Gràfic I-8.4a.2." xr:uid="{45496A6F-F8BF-497C-BD51-E507674F1956}"/>
    <hyperlink ref="A18:C18" location="'G4'!A1" display="Gràfic I-8.4b.1." xr:uid="{4BE91142-47FF-41CC-92ED-EA5F76B5EDD2}"/>
    <hyperlink ref="A19:C19" location="'G4'!A1" display="Gràfic I-8.4b.2." xr:uid="{BAC6CBB5-07B7-4BA1-A285-406DA64DA0E3}"/>
    <hyperlink ref="A20:C20" location="'G4'!A1" display="Gràfic I-8.4c.1." xr:uid="{45BFB853-C5E3-4E24-A0B9-4931C1F9511D}"/>
    <hyperlink ref="A21:C21" location="'G4'!A1" display="Gràfic I-8.4c.2." xr:uid="{C1CD47C5-B55F-40B7-B7D7-A38D35D7E08C}"/>
    <hyperlink ref="A22:C22" location="'G5'!A1" display="Gràfic I-8.5." xr:uid="{3921C5B0-FB89-4671-AEDC-BE864C8DDD3F}"/>
    <hyperlink ref="A23:C23" location="'G6-Q1'!A1" display="Gràfic I-8.6a." xr:uid="{028E16BF-7191-439C-938D-FD61F3640F8B}"/>
    <hyperlink ref="A24:C24" location="'G6-Q1'!A1" display="Gràfic I-8.6b." xr:uid="{3EBA2B4E-D64C-448E-B8C1-4FCD388214B1}"/>
    <hyperlink ref="A25:C25" location="'G6-Q1'!A1" display="Gràfic I-8.6c." xr:uid="{3191F07F-64CF-4463-A59A-E230940D0FC3}"/>
    <hyperlink ref="A26:C26" location="'G7'!A1" display="Gràfic I-8.7." xr:uid="{AE4C891E-BA8A-4006-B180-5C7F281BAE45}"/>
    <hyperlink ref="A27:C27" location="'G8'!A1" display="Gràfic I-8.8." xr:uid="{C5B6BEF8-7524-4174-BE5D-12094D67C234}"/>
    <hyperlink ref="A28:C28" location="'G9'!A1" display="Gràfic I-8.9." xr:uid="{15D8C567-00BC-46AD-9CF1-674BC43CE255}"/>
    <hyperlink ref="A29:C29" location="'G10'!A1" display="Gràfic I-8.10." xr:uid="{A3955AF6-D14B-4D48-90A8-1BB380591CA8}"/>
    <hyperlink ref="A30:C30" location="'QA1-GA1'!A1" display="Quadre IA-8.1." xr:uid="{D462D8C0-9F81-42F9-9FFA-32C55FBB2494}"/>
    <hyperlink ref="A31:C31" location="'QA2-GA2'!A1" display="Quadre IA-8.2." xr:uid="{177D19D8-6D16-4623-8FE8-4759BAD45147}"/>
    <hyperlink ref="A32:C32" location="'QA3'!A1" display="Quadre IA-8.3." xr:uid="{E29B0B1A-F1E9-408B-868E-322FE35986A4}"/>
    <hyperlink ref="A33:C33" location="'QA4'!A1" display="Quadre IA-8.4." xr:uid="{07BD7BA3-1765-4E3F-8CA7-FE4F1D3125E1}"/>
    <hyperlink ref="A34:C34" location="'QA5'!A1" display="Quadre IA-8.5." xr:uid="{D20E01E9-45EB-418D-A96C-2717FA79DD48}"/>
    <hyperlink ref="A35:C35" location="'QA6'!A1" display="Quadre IA-8.6." xr:uid="{E56F5768-6A15-4723-AF10-C6A636F8916D}"/>
    <hyperlink ref="A36:C36" location="'QA1-GA1'!A1" display="Gràfic IA-8.1." xr:uid="{0D661278-A219-4DDA-9E7B-9B9A6F77ADFC}"/>
    <hyperlink ref="A37:C37" location="'QA2-GA2'!A1" display="Gràfic IA-8.2." xr:uid="{90AEEACD-4023-4C5C-B35C-8E9CB1248841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I21"/>
  <sheetViews>
    <sheetView zoomScale="115" zoomScaleNormal="115" workbookViewId="0"/>
  </sheetViews>
  <sheetFormatPr baseColWidth="10" defaultColWidth="9.140625" defaultRowHeight="15" x14ac:dyDescent="0.25"/>
  <cols>
    <col min="1" max="1025" width="11.140625"/>
  </cols>
  <sheetData>
    <row r="1" spans="1:5" x14ac:dyDescent="0.25">
      <c r="A1" s="33" t="s">
        <v>90</v>
      </c>
      <c r="B1" s="22"/>
      <c r="C1" s="23"/>
      <c r="D1" s="24"/>
    </row>
    <row r="2" spans="1:5" x14ac:dyDescent="0.25">
      <c r="A2" s="26"/>
      <c r="B2" s="27" t="s">
        <v>1</v>
      </c>
      <c r="C2" s="27" t="s">
        <v>2</v>
      </c>
      <c r="D2" s="27" t="s">
        <v>3</v>
      </c>
    </row>
    <row r="3" spans="1:5" x14ac:dyDescent="0.25">
      <c r="A3" s="28">
        <v>2011</v>
      </c>
      <c r="B3" s="29">
        <v>22714353</v>
      </c>
      <c r="C3" s="29">
        <v>2564882</v>
      </c>
      <c r="D3" s="29">
        <v>5625907</v>
      </c>
      <c r="E3" s="11"/>
    </row>
    <row r="4" spans="1:5" x14ac:dyDescent="0.25">
      <c r="A4" s="30">
        <v>2012</v>
      </c>
      <c r="B4" s="31">
        <v>22653075</v>
      </c>
      <c r="C4" s="31">
        <v>2533237</v>
      </c>
      <c r="D4" s="31">
        <v>5534659</v>
      </c>
    </row>
    <row r="5" spans="1:5" x14ac:dyDescent="0.25">
      <c r="A5" s="30">
        <v>2013</v>
      </c>
      <c r="B5" s="31">
        <v>22758020</v>
      </c>
      <c r="C5" s="31">
        <v>2554677</v>
      </c>
      <c r="D5" s="31">
        <v>5712311</v>
      </c>
    </row>
    <row r="6" spans="1:5" x14ac:dyDescent="0.25">
      <c r="A6" s="28">
        <v>2014</v>
      </c>
      <c r="B6" s="31">
        <v>23104999</v>
      </c>
      <c r="C6" s="31">
        <v>2623738</v>
      </c>
      <c r="D6" s="31">
        <v>6199366</v>
      </c>
    </row>
    <row r="7" spans="1:5" x14ac:dyDescent="0.25">
      <c r="A7" s="30">
        <v>2015</v>
      </c>
      <c r="B7" s="31">
        <v>23735278</v>
      </c>
      <c r="C7" s="31">
        <v>2855084</v>
      </c>
      <c r="D7" s="31">
        <v>6462121</v>
      </c>
    </row>
    <row r="8" spans="1:5" x14ac:dyDescent="0.25">
      <c r="A8" s="30">
        <v>2016</v>
      </c>
      <c r="B8" s="31">
        <v>26246068</v>
      </c>
      <c r="C8" s="31">
        <v>3171872</v>
      </c>
      <c r="D8" s="31">
        <v>7403799</v>
      </c>
    </row>
    <row r="9" spans="1:5" x14ac:dyDescent="0.25">
      <c r="A9" s="28">
        <v>2017</v>
      </c>
      <c r="B9" s="31">
        <v>27964986</v>
      </c>
      <c r="C9" s="31">
        <v>3429052</v>
      </c>
      <c r="D9" s="31">
        <v>7895243</v>
      </c>
    </row>
    <row r="10" spans="1:5" x14ac:dyDescent="0.25">
      <c r="A10" s="30">
        <v>2018</v>
      </c>
      <c r="B10" s="31">
        <v>29074909</v>
      </c>
      <c r="C10" s="31">
        <v>3434577</v>
      </c>
      <c r="D10" s="31">
        <v>8090529</v>
      </c>
    </row>
    <row r="11" spans="1:5" x14ac:dyDescent="0.25">
      <c r="A11" s="30">
        <v>2019</v>
      </c>
      <c r="B11" s="31">
        <v>29715536</v>
      </c>
      <c r="C11" s="31">
        <v>3486091</v>
      </c>
      <c r="D11" s="31">
        <v>8136885</v>
      </c>
    </row>
    <row r="12" spans="1:5" x14ac:dyDescent="0.25">
      <c r="A12" s="28">
        <v>2020</v>
      </c>
      <c r="B12" s="32">
        <v>6106119</v>
      </c>
      <c r="C12" s="32">
        <v>1076240</v>
      </c>
      <c r="D12" s="32">
        <v>2106651</v>
      </c>
    </row>
    <row r="13" spans="1:5" x14ac:dyDescent="0.25">
      <c r="A13" s="30">
        <v>2021</v>
      </c>
      <c r="B13" s="31">
        <v>14490818</v>
      </c>
      <c r="C13" s="31">
        <v>2312395</v>
      </c>
      <c r="D13" s="31">
        <v>4835057</v>
      </c>
      <c r="E13" s="11"/>
    </row>
    <row r="14" spans="1:5" x14ac:dyDescent="0.25">
      <c r="A14" s="12"/>
      <c r="E14" s="11"/>
    </row>
    <row r="20" spans="1:9" x14ac:dyDescent="0.25">
      <c r="A20" s="127" t="s">
        <v>255</v>
      </c>
      <c r="B20" s="127"/>
      <c r="C20" s="127"/>
      <c r="D20" s="127"/>
      <c r="E20" s="127"/>
      <c r="F20" s="127"/>
      <c r="G20" s="127"/>
      <c r="H20" s="127"/>
      <c r="I20" s="127"/>
    </row>
    <row r="21" spans="1:9" x14ac:dyDescent="0.25">
      <c r="A21" s="127"/>
      <c r="B21" s="127"/>
      <c r="C21" s="127"/>
      <c r="D21" s="127"/>
      <c r="E21" s="127"/>
      <c r="F21" s="127"/>
      <c r="G21" s="127"/>
      <c r="H21" s="127"/>
      <c r="I21" s="127"/>
    </row>
  </sheetData>
  <mergeCells count="1">
    <mergeCell ref="A20:I21"/>
  </mergeCells>
  <pageMargins left="0.7" right="0.7" top="0.75" bottom="0.75" header="0.51180555555555496" footer="0.51180555555555496"/>
  <pageSetup paperSize="9" firstPageNumber="0" orientation="portrait" useFirstPageNumber="1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M18"/>
  <sheetViews>
    <sheetView workbookViewId="0"/>
  </sheetViews>
  <sheetFormatPr baseColWidth="10" defaultColWidth="11.42578125" defaultRowHeight="15" x14ac:dyDescent="0.25"/>
  <sheetData>
    <row r="1" spans="1:13" x14ac:dyDescent="0.25">
      <c r="A1" s="25" t="s">
        <v>91</v>
      </c>
    </row>
    <row r="2" spans="1:13" x14ac:dyDescent="0.25">
      <c r="A2" s="21"/>
      <c r="B2" s="21">
        <v>2019</v>
      </c>
      <c r="C2" s="21">
        <v>2020</v>
      </c>
      <c r="D2" s="21">
        <v>2021</v>
      </c>
      <c r="E2" s="21"/>
      <c r="F2" s="21"/>
      <c r="G2" s="21"/>
      <c r="H2" s="21"/>
      <c r="I2" s="21"/>
      <c r="J2" s="21"/>
      <c r="K2" s="21"/>
      <c r="L2" s="21"/>
      <c r="M2" s="21"/>
    </row>
    <row r="3" spans="1:13" x14ac:dyDescent="0.25">
      <c r="A3" s="17" t="s">
        <v>4</v>
      </c>
      <c r="B3" s="18">
        <v>537911</v>
      </c>
      <c r="C3" s="18">
        <v>537647</v>
      </c>
      <c r="D3" s="18">
        <v>113812</v>
      </c>
      <c r="E3" s="17"/>
      <c r="F3" s="17"/>
      <c r="G3" s="17"/>
      <c r="H3" s="17"/>
      <c r="I3" s="17"/>
      <c r="J3" s="17"/>
      <c r="K3" s="17"/>
      <c r="L3" s="17"/>
      <c r="M3" s="17"/>
    </row>
    <row r="4" spans="1:13" x14ac:dyDescent="0.25">
      <c r="A4" s="17" t="s">
        <v>5</v>
      </c>
      <c r="B4" s="18">
        <v>586645</v>
      </c>
      <c r="C4" s="18">
        <v>617054</v>
      </c>
      <c r="D4" s="18">
        <v>99870</v>
      </c>
      <c r="E4" s="18"/>
      <c r="F4" s="17"/>
      <c r="G4" s="19"/>
      <c r="H4" s="18"/>
      <c r="I4" s="19"/>
      <c r="J4" s="18"/>
      <c r="K4" s="19"/>
      <c r="L4" s="18"/>
      <c r="M4" s="20"/>
    </row>
    <row r="5" spans="1:13" x14ac:dyDescent="0.25">
      <c r="A5" s="17" t="s">
        <v>6</v>
      </c>
      <c r="B5" s="18">
        <v>859309</v>
      </c>
      <c r="C5" s="18">
        <v>318579</v>
      </c>
      <c r="D5" s="18">
        <v>213664</v>
      </c>
      <c r="E5" s="18"/>
      <c r="F5" s="17"/>
      <c r="G5" s="19"/>
      <c r="H5" s="18"/>
      <c r="I5" s="19"/>
      <c r="J5" s="18"/>
      <c r="K5" s="19"/>
      <c r="L5" s="18"/>
      <c r="M5" s="20"/>
    </row>
    <row r="6" spans="1:13" x14ac:dyDescent="0.25">
      <c r="A6" s="17" t="s">
        <v>7</v>
      </c>
      <c r="B6" s="18">
        <v>1691998</v>
      </c>
      <c r="C6" s="18">
        <v>6781</v>
      </c>
      <c r="D6" s="18">
        <v>286643</v>
      </c>
      <c r="E6" s="18"/>
      <c r="F6" s="17"/>
      <c r="G6" s="19"/>
      <c r="H6" s="18"/>
      <c r="I6" s="19"/>
      <c r="J6" s="18"/>
      <c r="K6" s="19"/>
      <c r="L6" s="18"/>
      <c r="M6" s="20"/>
    </row>
    <row r="7" spans="1:13" x14ac:dyDescent="0.25">
      <c r="A7" s="17" t="s">
        <v>8</v>
      </c>
      <c r="B7" s="18">
        <v>2281495</v>
      </c>
      <c r="C7" s="18">
        <v>17228</v>
      </c>
      <c r="D7" s="18">
        <v>649780</v>
      </c>
      <c r="E7" s="18"/>
      <c r="F7" s="17"/>
      <c r="G7" s="19"/>
      <c r="H7" s="18"/>
      <c r="I7" s="19"/>
      <c r="J7" s="18"/>
      <c r="K7" s="19"/>
      <c r="L7" s="18"/>
      <c r="M7" s="20"/>
    </row>
    <row r="8" spans="1:13" x14ac:dyDescent="0.25">
      <c r="A8" s="17" t="s">
        <v>9</v>
      </c>
      <c r="B8" s="18">
        <v>2826756</v>
      </c>
      <c r="C8" s="18">
        <v>115299</v>
      </c>
      <c r="D8" s="18">
        <v>1146096</v>
      </c>
      <c r="E8" s="18"/>
      <c r="F8" s="17"/>
      <c r="G8" s="19"/>
      <c r="H8" s="18"/>
      <c r="I8" s="19"/>
      <c r="J8" s="18"/>
      <c r="K8" s="19"/>
      <c r="L8" s="18"/>
      <c r="M8" s="20"/>
    </row>
    <row r="9" spans="1:13" x14ac:dyDescent="0.25">
      <c r="A9" s="17" t="s">
        <v>10</v>
      </c>
      <c r="B9" s="18">
        <v>3154928</v>
      </c>
      <c r="C9" s="18">
        <v>986109</v>
      </c>
      <c r="D9" s="18">
        <v>2018546</v>
      </c>
      <c r="E9" s="18"/>
      <c r="F9" s="17"/>
      <c r="G9" s="19"/>
      <c r="H9" s="18"/>
      <c r="I9" s="19"/>
      <c r="J9" s="18"/>
      <c r="K9" s="19"/>
      <c r="L9" s="18"/>
      <c r="M9" s="20"/>
    </row>
    <row r="10" spans="1:13" x14ac:dyDescent="0.25">
      <c r="A10" s="17" t="s">
        <v>11</v>
      </c>
      <c r="B10" s="18">
        <v>3096847</v>
      </c>
      <c r="C10" s="18">
        <v>978807</v>
      </c>
      <c r="D10" s="18">
        <v>2061056</v>
      </c>
      <c r="E10" s="18"/>
      <c r="F10" s="17"/>
      <c r="G10" s="19"/>
      <c r="H10" s="18"/>
      <c r="I10" s="19"/>
      <c r="J10" s="18"/>
      <c r="K10" s="19"/>
      <c r="L10" s="18"/>
      <c r="M10" s="20"/>
    </row>
    <row r="11" spans="1:13" x14ac:dyDescent="0.25">
      <c r="A11" s="17" t="s">
        <v>12</v>
      </c>
      <c r="B11" s="18">
        <v>2623056</v>
      </c>
      <c r="C11" s="18">
        <v>436242</v>
      </c>
      <c r="D11" s="18">
        <v>1724934</v>
      </c>
      <c r="E11" s="18"/>
      <c r="F11" s="17"/>
      <c r="G11" s="19"/>
      <c r="H11" s="18"/>
      <c r="I11" s="19"/>
      <c r="J11" s="18"/>
      <c r="K11" s="19"/>
      <c r="L11" s="18"/>
      <c r="M11" s="20"/>
    </row>
    <row r="12" spans="1:13" x14ac:dyDescent="0.25">
      <c r="A12" s="17" t="s">
        <v>13</v>
      </c>
      <c r="B12" s="18">
        <v>1767762</v>
      </c>
      <c r="C12" s="18">
        <v>296526</v>
      </c>
      <c r="D12" s="18">
        <v>1485285</v>
      </c>
      <c r="E12" s="18"/>
      <c r="F12" s="17"/>
      <c r="G12" s="19"/>
      <c r="H12" s="18"/>
      <c r="I12" s="19"/>
      <c r="J12" s="18"/>
      <c r="K12" s="19"/>
      <c r="L12" s="18"/>
      <c r="M12" s="20"/>
    </row>
    <row r="13" spans="1:13" x14ac:dyDescent="0.25">
      <c r="A13" s="17" t="s">
        <v>14</v>
      </c>
      <c r="B13" s="18">
        <v>592513</v>
      </c>
      <c r="C13" s="18">
        <v>141325</v>
      </c>
      <c r="D13" s="18">
        <v>490505</v>
      </c>
      <c r="E13" s="18"/>
      <c r="F13" s="17"/>
      <c r="G13" s="19"/>
      <c r="H13" s="18"/>
      <c r="I13" s="19"/>
      <c r="J13" s="18"/>
      <c r="K13" s="19"/>
      <c r="L13" s="18"/>
      <c r="M13" s="20"/>
    </row>
    <row r="14" spans="1:13" x14ac:dyDescent="0.25">
      <c r="A14" s="17" t="s">
        <v>15</v>
      </c>
      <c r="B14" s="18">
        <v>621035</v>
      </c>
      <c r="C14" s="18">
        <v>184217</v>
      </c>
      <c r="D14" s="18">
        <v>514692</v>
      </c>
      <c r="E14" s="18"/>
      <c r="F14" s="17"/>
      <c r="G14" s="19"/>
      <c r="H14" s="18"/>
      <c r="I14" s="19"/>
      <c r="J14" s="18"/>
      <c r="K14" s="19"/>
      <c r="L14" s="18"/>
      <c r="M14" s="20"/>
    </row>
    <row r="15" spans="1:13" x14ac:dyDescent="0.25">
      <c r="E15" s="18"/>
      <c r="F15" s="17"/>
      <c r="G15" s="19"/>
      <c r="H15" s="18"/>
      <c r="I15" s="19"/>
      <c r="J15" s="18"/>
      <c r="K15" s="19"/>
      <c r="L15" s="18"/>
      <c r="M15" s="20"/>
    </row>
    <row r="16" spans="1:13" x14ac:dyDescent="0.25">
      <c r="A16" s="17"/>
    </row>
    <row r="18" spans="8:13" x14ac:dyDescent="0.25">
      <c r="H18" s="128" t="s">
        <v>88</v>
      </c>
      <c r="I18" s="128"/>
      <c r="J18" s="128"/>
      <c r="K18" s="128"/>
      <c r="L18" s="128"/>
      <c r="M18" s="128"/>
    </row>
  </sheetData>
  <mergeCells count="1">
    <mergeCell ref="H18:M1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S16"/>
  <sheetViews>
    <sheetView workbookViewId="0"/>
  </sheetViews>
  <sheetFormatPr baseColWidth="10" defaultColWidth="11.42578125" defaultRowHeight="15" x14ac:dyDescent="0.25"/>
  <sheetData>
    <row r="1" spans="1:19" x14ac:dyDescent="0.25">
      <c r="A1" s="25" t="s">
        <v>92</v>
      </c>
    </row>
    <row r="2" spans="1:19" x14ac:dyDescent="0.25">
      <c r="B2" t="s">
        <v>1</v>
      </c>
      <c r="E2" t="s">
        <v>3</v>
      </c>
      <c r="H2" t="s">
        <v>2</v>
      </c>
    </row>
    <row r="3" spans="1:19" x14ac:dyDescent="0.25">
      <c r="B3">
        <v>2019</v>
      </c>
      <c r="C3">
        <v>2020</v>
      </c>
      <c r="D3">
        <v>2021</v>
      </c>
      <c r="E3">
        <v>2019</v>
      </c>
      <c r="F3">
        <v>2020</v>
      </c>
      <c r="G3">
        <v>2021</v>
      </c>
      <c r="H3">
        <v>2019</v>
      </c>
      <c r="I3">
        <v>2020</v>
      </c>
      <c r="J3">
        <v>2021</v>
      </c>
    </row>
    <row r="4" spans="1:19" x14ac:dyDescent="0.25">
      <c r="A4" s="17" t="s">
        <v>4</v>
      </c>
      <c r="B4" s="18">
        <v>414118</v>
      </c>
      <c r="C4" s="18">
        <v>407562</v>
      </c>
      <c r="D4" s="34">
        <v>78999</v>
      </c>
      <c r="E4" s="18">
        <v>88338</v>
      </c>
      <c r="F4" s="18">
        <v>92093</v>
      </c>
      <c r="G4" s="18">
        <v>24042</v>
      </c>
      <c r="H4" s="18">
        <v>35455</v>
      </c>
      <c r="I4" s="18">
        <v>37992</v>
      </c>
      <c r="J4" s="18">
        <v>10771</v>
      </c>
    </row>
    <row r="5" spans="1:19" x14ac:dyDescent="0.25">
      <c r="A5" s="17" t="s">
        <v>5</v>
      </c>
      <c r="B5" s="18">
        <v>457988</v>
      </c>
      <c r="C5" s="18">
        <v>473849</v>
      </c>
      <c r="D5" s="34">
        <v>70394</v>
      </c>
      <c r="E5" s="18">
        <v>90596</v>
      </c>
      <c r="F5" s="18">
        <v>97677</v>
      </c>
      <c r="G5" s="18">
        <v>18113</v>
      </c>
      <c r="H5" s="18">
        <v>38061</v>
      </c>
      <c r="I5" s="18">
        <v>45528</v>
      </c>
      <c r="J5" s="18">
        <v>11363</v>
      </c>
    </row>
    <row r="6" spans="1:19" x14ac:dyDescent="0.25">
      <c r="A6" s="17" t="s">
        <v>6</v>
      </c>
      <c r="B6" s="18">
        <v>679104</v>
      </c>
      <c r="C6" s="18">
        <v>242941</v>
      </c>
      <c r="D6" s="34">
        <v>158183</v>
      </c>
      <c r="E6" s="18">
        <v>125008</v>
      </c>
      <c r="F6" s="18">
        <v>51598</v>
      </c>
      <c r="G6" s="18">
        <v>35438</v>
      </c>
      <c r="H6" s="18">
        <v>55197</v>
      </c>
      <c r="I6" s="18">
        <v>24040</v>
      </c>
      <c r="J6" s="18">
        <v>20043</v>
      </c>
    </row>
    <row r="7" spans="1:19" x14ac:dyDescent="0.25">
      <c r="A7" s="17" t="s">
        <v>7</v>
      </c>
      <c r="B7" s="18">
        <v>1327120</v>
      </c>
      <c r="C7" s="18">
        <v>4282</v>
      </c>
      <c r="D7" s="34">
        <v>209157</v>
      </c>
      <c r="E7" s="18">
        <v>278014</v>
      </c>
      <c r="F7" s="18">
        <v>1563</v>
      </c>
      <c r="G7" s="18">
        <v>53910</v>
      </c>
      <c r="H7" s="18">
        <v>86864</v>
      </c>
      <c r="I7" s="18">
        <v>936</v>
      </c>
      <c r="J7" s="18">
        <v>23576</v>
      </c>
    </row>
    <row r="8" spans="1:19" x14ac:dyDescent="0.25">
      <c r="A8" s="17" t="s">
        <v>8</v>
      </c>
      <c r="B8" s="18">
        <v>1645278</v>
      </c>
      <c r="C8" s="18">
        <v>11050</v>
      </c>
      <c r="D8" s="34">
        <v>460350</v>
      </c>
      <c r="E8" s="18">
        <v>465755</v>
      </c>
      <c r="F8" s="18">
        <v>3947</v>
      </c>
      <c r="G8" s="18">
        <v>139613</v>
      </c>
      <c r="H8" s="18">
        <v>170462</v>
      </c>
      <c r="I8" s="18">
        <v>2231</v>
      </c>
      <c r="J8" s="18">
        <v>49817</v>
      </c>
    </row>
    <row r="9" spans="1:19" x14ac:dyDescent="0.25">
      <c r="A9" s="17" t="s">
        <v>9</v>
      </c>
      <c r="B9" s="18">
        <v>1955753</v>
      </c>
      <c r="C9" s="18">
        <v>72710</v>
      </c>
      <c r="D9" s="34">
        <v>737864</v>
      </c>
      <c r="E9" s="18">
        <v>598476</v>
      </c>
      <c r="F9" s="18">
        <v>28622</v>
      </c>
      <c r="G9" s="18">
        <v>273421</v>
      </c>
      <c r="H9" s="18">
        <v>272527</v>
      </c>
      <c r="I9" s="18">
        <v>13967</v>
      </c>
      <c r="J9" s="18">
        <v>134811</v>
      </c>
    </row>
    <row r="10" spans="1:19" x14ac:dyDescent="0.25">
      <c r="A10" s="17" t="s">
        <v>10</v>
      </c>
      <c r="B10" s="18">
        <v>2151161</v>
      </c>
      <c r="C10" s="18">
        <v>625990</v>
      </c>
      <c r="D10" s="34">
        <v>1275109</v>
      </c>
      <c r="E10" s="18">
        <v>676561</v>
      </c>
      <c r="F10" s="18">
        <v>240123</v>
      </c>
      <c r="G10" s="18">
        <v>483580</v>
      </c>
      <c r="H10" s="18">
        <v>327206</v>
      </c>
      <c r="I10" s="18">
        <v>119996</v>
      </c>
      <c r="J10" s="18">
        <v>259857</v>
      </c>
    </row>
    <row r="11" spans="1:19" x14ac:dyDescent="0.25">
      <c r="A11" s="17" t="s">
        <v>11</v>
      </c>
      <c r="B11" s="18">
        <v>2088944</v>
      </c>
      <c r="C11" s="18">
        <v>557602</v>
      </c>
      <c r="D11" s="34">
        <v>1291250</v>
      </c>
      <c r="E11" s="18">
        <v>673070</v>
      </c>
      <c r="F11" s="18">
        <v>268507</v>
      </c>
      <c r="G11" s="18">
        <v>492571</v>
      </c>
      <c r="H11" s="18">
        <v>334833</v>
      </c>
      <c r="I11" s="18">
        <v>152698</v>
      </c>
      <c r="J11" s="18">
        <v>277235</v>
      </c>
    </row>
    <row r="12" spans="1:19" x14ac:dyDescent="0.25">
      <c r="A12" s="17" t="s">
        <v>12</v>
      </c>
      <c r="B12" s="18">
        <v>1841889</v>
      </c>
      <c r="C12" s="18">
        <v>237084</v>
      </c>
      <c r="D12" s="34">
        <v>1139450</v>
      </c>
      <c r="E12" s="18">
        <v>553561</v>
      </c>
      <c r="F12" s="18">
        <v>125123</v>
      </c>
      <c r="G12" s="18">
        <v>407574</v>
      </c>
      <c r="H12" s="18">
        <v>227606</v>
      </c>
      <c r="I12" s="18">
        <v>74035</v>
      </c>
      <c r="J12" s="18">
        <v>177910</v>
      </c>
    </row>
    <row r="13" spans="1:19" x14ac:dyDescent="0.25">
      <c r="A13" s="17" t="s">
        <v>13</v>
      </c>
      <c r="B13" s="18">
        <v>1344242</v>
      </c>
      <c r="C13" s="18">
        <v>193729</v>
      </c>
      <c r="D13" s="34">
        <v>1079997</v>
      </c>
      <c r="E13" s="18">
        <v>317215</v>
      </c>
      <c r="F13" s="18">
        <v>71122</v>
      </c>
      <c r="G13" s="18">
        <v>297605</v>
      </c>
      <c r="H13" s="18">
        <v>106305</v>
      </c>
      <c r="I13" s="18">
        <v>31675</v>
      </c>
      <c r="J13" s="18">
        <v>107683</v>
      </c>
    </row>
    <row r="14" spans="1:19" x14ac:dyDescent="0.25">
      <c r="A14" s="17" t="s">
        <v>14</v>
      </c>
      <c r="B14" s="18">
        <v>456046</v>
      </c>
      <c r="C14" s="18">
        <v>94420</v>
      </c>
      <c r="D14" s="34">
        <v>363702</v>
      </c>
      <c r="E14" s="18">
        <v>96300</v>
      </c>
      <c r="F14" s="18">
        <v>32325</v>
      </c>
      <c r="G14" s="18">
        <v>90534</v>
      </c>
      <c r="H14" s="18">
        <v>40167</v>
      </c>
      <c r="I14" s="18">
        <v>14580</v>
      </c>
      <c r="J14" s="18">
        <v>36269</v>
      </c>
    </row>
    <row r="15" spans="1:19" x14ac:dyDescent="0.25">
      <c r="A15" s="17" t="s">
        <v>15</v>
      </c>
      <c r="B15" s="18">
        <v>479092</v>
      </c>
      <c r="C15" s="18">
        <v>122405</v>
      </c>
      <c r="D15" s="34">
        <v>379997</v>
      </c>
      <c r="E15" s="18">
        <v>99223</v>
      </c>
      <c r="F15" s="18">
        <v>41530</v>
      </c>
      <c r="G15" s="18">
        <v>93184</v>
      </c>
      <c r="H15" s="18">
        <v>42720</v>
      </c>
      <c r="I15" s="18">
        <v>20282</v>
      </c>
      <c r="J15" s="18">
        <v>41511</v>
      </c>
    </row>
    <row r="16" spans="1:19" x14ac:dyDescent="0.25">
      <c r="A16" s="128" t="s">
        <v>88</v>
      </c>
      <c r="B16" s="128"/>
      <c r="C16" s="128"/>
      <c r="D16" s="128"/>
      <c r="E16" s="128"/>
      <c r="F16" s="128"/>
      <c r="G16" s="128" t="s">
        <v>88</v>
      </c>
      <c r="H16" s="128"/>
      <c r="I16" s="128"/>
      <c r="J16" s="128"/>
      <c r="K16" s="128"/>
      <c r="L16" s="128"/>
      <c r="M16" s="128" t="s">
        <v>88</v>
      </c>
      <c r="N16" s="128"/>
      <c r="O16" s="128"/>
      <c r="P16" s="128"/>
      <c r="Q16" s="128"/>
      <c r="R16" s="128"/>
      <c r="S16" s="128"/>
    </row>
  </sheetData>
  <mergeCells count="3">
    <mergeCell ref="A16:F16"/>
    <mergeCell ref="G16:L16"/>
    <mergeCell ref="M16:S1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P53"/>
  <sheetViews>
    <sheetView zoomScale="115" zoomScaleNormal="115" workbookViewId="0"/>
  </sheetViews>
  <sheetFormatPr baseColWidth="10" defaultColWidth="11.42578125" defaultRowHeight="15" x14ac:dyDescent="0.25"/>
  <sheetData>
    <row r="1" spans="1:16" x14ac:dyDescent="0.25">
      <c r="A1" t="s">
        <v>24</v>
      </c>
      <c r="C1">
        <v>2019</v>
      </c>
      <c r="E1">
        <v>2020</v>
      </c>
      <c r="G1">
        <v>2021</v>
      </c>
      <c r="I1" t="s">
        <v>16</v>
      </c>
      <c r="K1" t="s">
        <v>17</v>
      </c>
    </row>
    <row r="2" spans="1:16" x14ac:dyDescent="0.25">
      <c r="C2" t="s">
        <v>19</v>
      </c>
      <c r="D2" t="s">
        <v>20</v>
      </c>
      <c r="E2" t="s">
        <v>21</v>
      </c>
      <c r="F2" t="s">
        <v>22</v>
      </c>
      <c r="G2" t="s">
        <v>93</v>
      </c>
      <c r="H2" t="s">
        <v>94</v>
      </c>
      <c r="I2" t="s">
        <v>18</v>
      </c>
      <c r="J2" t="s">
        <v>23</v>
      </c>
    </row>
    <row r="3" spans="1:16" x14ac:dyDescent="0.25">
      <c r="B3" t="s">
        <v>4</v>
      </c>
      <c r="C3">
        <v>248907</v>
      </c>
      <c r="D3">
        <v>165211</v>
      </c>
      <c r="E3">
        <v>262362</v>
      </c>
      <c r="F3">
        <v>145200</v>
      </c>
      <c r="G3">
        <v>64601</v>
      </c>
      <c r="H3">
        <v>14398</v>
      </c>
      <c r="I3" s="8">
        <f t="shared" ref="I3:J14" si="0">(E3-C3)/C3</f>
        <v>5.4056334293531322E-2</v>
      </c>
      <c r="J3" s="8">
        <f t="shared" si="0"/>
        <v>-0.12112389610861263</v>
      </c>
      <c r="K3" s="8">
        <f t="shared" ref="K3:K15" si="1">D3/(D3+C3)</f>
        <v>0.3989466770340821</v>
      </c>
      <c r="L3" s="8">
        <f t="shared" ref="L3:L15" si="2">F3/(F3+E3)</f>
        <v>0.35626481369705715</v>
      </c>
    </row>
    <row r="4" spans="1:16" x14ac:dyDescent="0.25">
      <c r="B4" t="s">
        <v>5</v>
      </c>
      <c r="C4">
        <v>235724</v>
      </c>
      <c r="D4">
        <v>222264</v>
      </c>
      <c r="E4">
        <v>235724</v>
      </c>
      <c r="F4">
        <v>215056</v>
      </c>
      <c r="G4">
        <v>55404</v>
      </c>
      <c r="H4">
        <v>14990</v>
      </c>
      <c r="I4" s="8">
        <f t="shared" si="0"/>
        <v>0</v>
      </c>
      <c r="J4" s="8">
        <f t="shared" si="0"/>
        <v>-3.2429903178202497E-2</v>
      </c>
      <c r="K4" s="8">
        <f t="shared" si="1"/>
        <v>0.48530529184170762</v>
      </c>
      <c r="L4" s="8">
        <f t="shared" si="2"/>
        <v>0.47707529171658014</v>
      </c>
      <c r="P4" s="25"/>
    </row>
    <row r="5" spans="1:16" x14ac:dyDescent="0.25">
      <c r="B5" t="s">
        <v>6</v>
      </c>
      <c r="C5">
        <v>302718</v>
      </c>
      <c r="D5">
        <v>376386</v>
      </c>
      <c r="E5">
        <v>126336</v>
      </c>
      <c r="F5">
        <v>116605</v>
      </c>
      <c r="G5">
        <v>86075</v>
      </c>
      <c r="H5">
        <v>72108</v>
      </c>
      <c r="I5" s="8">
        <f t="shared" si="0"/>
        <v>-0.58266109051988979</v>
      </c>
      <c r="J5" s="8">
        <f t="shared" si="0"/>
        <v>-0.69019836019405612</v>
      </c>
      <c r="K5" s="8">
        <f t="shared" si="1"/>
        <v>0.55423911506926771</v>
      </c>
      <c r="L5" s="8">
        <f t="shared" si="2"/>
        <v>0.47997250361198812</v>
      </c>
    </row>
    <row r="6" spans="1:16" x14ac:dyDescent="0.25">
      <c r="B6" t="s">
        <v>7</v>
      </c>
      <c r="C6">
        <v>310963</v>
      </c>
      <c r="D6">
        <v>1016157</v>
      </c>
      <c r="E6">
        <v>3936</v>
      </c>
      <c r="F6">
        <v>346</v>
      </c>
      <c r="G6">
        <v>92540</v>
      </c>
      <c r="H6">
        <v>116617</v>
      </c>
      <c r="I6" s="8">
        <f t="shared" si="0"/>
        <v>-0.98734254557616175</v>
      </c>
      <c r="J6" s="8">
        <f t="shared" si="0"/>
        <v>-0.99965950143530968</v>
      </c>
      <c r="K6" s="8">
        <f t="shared" si="1"/>
        <v>0.76568584604255829</v>
      </c>
      <c r="L6" s="8">
        <f t="shared" si="2"/>
        <v>8.0803362914525917E-2</v>
      </c>
    </row>
    <row r="7" spans="1:16" x14ac:dyDescent="0.25">
      <c r="A7" t="s">
        <v>1</v>
      </c>
      <c r="B7" t="s">
        <v>8</v>
      </c>
      <c r="C7">
        <v>314395</v>
      </c>
      <c r="D7">
        <v>1330883</v>
      </c>
      <c r="E7">
        <v>9780</v>
      </c>
      <c r="F7">
        <v>1270</v>
      </c>
      <c r="G7">
        <v>144727</v>
      </c>
      <c r="H7">
        <v>315623</v>
      </c>
      <c r="I7" s="8">
        <f t="shared" si="0"/>
        <v>-0.9688926350609901</v>
      </c>
      <c r="J7" s="8">
        <f t="shared" si="0"/>
        <v>-0.99904574632030008</v>
      </c>
      <c r="K7" s="8">
        <f t="shared" si="1"/>
        <v>0.80891071296157857</v>
      </c>
      <c r="L7" s="8">
        <f t="shared" si="2"/>
        <v>0.11493212669683257</v>
      </c>
    </row>
    <row r="8" spans="1:16" x14ac:dyDescent="0.25">
      <c r="B8" t="s">
        <v>9</v>
      </c>
      <c r="C8">
        <v>362542</v>
      </c>
      <c r="D8">
        <v>1593211</v>
      </c>
      <c r="E8">
        <v>43843</v>
      </c>
      <c r="F8">
        <v>28867</v>
      </c>
      <c r="G8">
        <v>229811</v>
      </c>
      <c r="H8">
        <v>508053</v>
      </c>
      <c r="I8" s="8">
        <f t="shared" si="0"/>
        <v>-0.87906780455781675</v>
      </c>
      <c r="J8" s="8">
        <f t="shared" si="0"/>
        <v>-0.98188124485708417</v>
      </c>
      <c r="K8" s="8">
        <f t="shared" si="1"/>
        <v>0.81462792080595048</v>
      </c>
      <c r="L8" s="8">
        <f t="shared" si="2"/>
        <v>0.39701554119103288</v>
      </c>
    </row>
    <row r="9" spans="1:16" x14ac:dyDescent="0.25">
      <c r="B9" t="s">
        <v>10</v>
      </c>
      <c r="C9">
        <v>388302</v>
      </c>
      <c r="D9">
        <v>1762859</v>
      </c>
      <c r="E9">
        <v>171389</v>
      </c>
      <c r="F9">
        <v>454601</v>
      </c>
      <c r="G9">
        <v>317428</v>
      </c>
      <c r="H9">
        <v>957681</v>
      </c>
      <c r="I9" s="8">
        <f t="shared" si="0"/>
        <v>-0.55861932207405574</v>
      </c>
      <c r="J9" s="8">
        <f t="shared" si="0"/>
        <v>-0.74212288106989843</v>
      </c>
      <c r="K9" s="8">
        <f t="shared" si="1"/>
        <v>0.81949189298244063</v>
      </c>
      <c r="L9" s="8">
        <f t="shared" si="2"/>
        <v>0.72621128133037272</v>
      </c>
    </row>
    <row r="10" spans="1:16" x14ac:dyDescent="0.25">
      <c r="B10" t="s">
        <v>11</v>
      </c>
      <c r="C10">
        <v>390681</v>
      </c>
      <c r="D10">
        <v>1698263</v>
      </c>
      <c r="E10">
        <v>239962</v>
      </c>
      <c r="F10">
        <v>317640</v>
      </c>
      <c r="G10">
        <v>363335</v>
      </c>
      <c r="H10">
        <v>927915</v>
      </c>
      <c r="I10" s="8">
        <f t="shared" si="0"/>
        <v>-0.38578533381454433</v>
      </c>
      <c r="J10" s="8">
        <f t="shared" si="0"/>
        <v>-0.81296183217793705</v>
      </c>
      <c r="K10" s="8">
        <f t="shared" si="1"/>
        <v>0.81297679593134142</v>
      </c>
      <c r="L10" s="8">
        <f t="shared" si="2"/>
        <v>0.56965362391096164</v>
      </c>
    </row>
    <row r="11" spans="1:16" x14ac:dyDescent="0.25">
      <c r="B11" t="s">
        <v>12</v>
      </c>
      <c r="C11">
        <v>335836</v>
      </c>
      <c r="D11" s="13">
        <v>1506053</v>
      </c>
      <c r="E11">
        <v>148727</v>
      </c>
      <c r="F11">
        <v>88357</v>
      </c>
      <c r="G11">
        <v>274370</v>
      </c>
      <c r="H11">
        <v>865080</v>
      </c>
      <c r="I11" s="8">
        <f t="shared" si="0"/>
        <v>-0.55714396312485859</v>
      </c>
      <c r="J11" s="8">
        <f t="shared" si="0"/>
        <v>-0.94133207795475993</v>
      </c>
      <c r="K11" s="8">
        <f t="shared" si="1"/>
        <v>0.81766762275033944</v>
      </c>
      <c r="L11" s="8">
        <f t="shared" si="2"/>
        <v>0.37268225607801453</v>
      </c>
    </row>
    <row r="12" spans="1:16" x14ac:dyDescent="0.25">
      <c r="B12" t="s">
        <v>13</v>
      </c>
      <c r="C12">
        <v>294759</v>
      </c>
      <c r="D12">
        <v>1049483</v>
      </c>
      <c r="E12">
        <v>124391</v>
      </c>
      <c r="F12">
        <v>69338</v>
      </c>
      <c r="G12">
        <v>272362</v>
      </c>
      <c r="H12">
        <v>807635</v>
      </c>
      <c r="I12" s="8">
        <f t="shared" si="0"/>
        <v>-0.57799083318914779</v>
      </c>
      <c r="J12" s="8">
        <f t="shared" si="0"/>
        <v>-0.9339312785438163</v>
      </c>
      <c r="K12" s="8">
        <f t="shared" si="1"/>
        <v>0.78072475045415934</v>
      </c>
      <c r="L12" s="8">
        <f t="shared" si="2"/>
        <v>0.35791234146668799</v>
      </c>
    </row>
    <row r="13" spans="1:16" x14ac:dyDescent="0.25">
      <c r="B13" t="s">
        <v>14</v>
      </c>
      <c r="C13">
        <v>265640</v>
      </c>
      <c r="D13">
        <v>190406</v>
      </c>
      <c r="E13">
        <v>75474</v>
      </c>
      <c r="F13">
        <v>18946</v>
      </c>
      <c r="G13">
        <v>226226</v>
      </c>
      <c r="H13">
        <v>137476</v>
      </c>
      <c r="I13" s="8">
        <f t="shared" si="0"/>
        <v>-0.71587863273603369</v>
      </c>
      <c r="J13" s="8">
        <f t="shared" si="0"/>
        <v>-0.90049683308299111</v>
      </c>
      <c r="K13" s="8">
        <f t="shared" si="1"/>
        <v>0.4175148998127382</v>
      </c>
      <c r="L13" s="8">
        <f t="shared" si="2"/>
        <v>0.20065664054225799</v>
      </c>
    </row>
    <row r="14" spans="1:16" x14ac:dyDescent="0.25">
      <c r="B14" t="s">
        <v>15</v>
      </c>
      <c r="C14">
        <v>272864</v>
      </c>
      <c r="D14">
        <v>206228</v>
      </c>
      <c r="E14">
        <v>94904</v>
      </c>
      <c r="F14">
        <v>27501</v>
      </c>
      <c r="G14">
        <v>240011</v>
      </c>
      <c r="H14">
        <v>139986</v>
      </c>
      <c r="I14" s="8">
        <f t="shared" si="0"/>
        <v>-0.65219303389234196</v>
      </c>
      <c r="J14" s="8">
        <f t="shared" si="0"/>
        <v>-0.86664759392517021</v>
      </c>
      <c r="K14" s="8">
        <f t="shared" si="1"/>
        <v>0.43045594583086338</v>
      </c>
      <c r="L14" s="8">
        <f t="shared" si="2"/>
        <v>0.22467219476328582</v>
      </c>
    </row>
    <row r="15" spans="1:16" x14ac:dyDescent="0.25">
      <c r="C15">
        <f>SUM(C3:C14)</f>
        <v>3723331</v>
      </c>
      <c r="D15">
        <f>SUM(D3:D14)</f>
        <v>11117404</v>
      </c>
      <c r="E15">
        <f>SUM(E3:E14)</f>
        <v>1536828</v>
      </c>
      <c r="F15">
        <f>SUM(F3:F14)</f>
        <v>1483727</v>
      </c>
      <c r="G15">
        <v>2366890</v>
      </c>
      <c r="H15">
        <v>4877562</v>
      </c>
      <c r="K15" s="16">
        <f t="shared" si="1"/>
        <v>0.74911411058818855</v>
      </c>
      <c r="L15" s="16">
        <f t="shared" si="2"/>
        <v>0.49121005907854681</v>
      </c>
    </row>
    <row r="19" spans="1:12" x14ac:dyDescent="0.25">
      <c r="A19" t="s">
        <v>24</v>
      </c>
      <c r="C19">
        <v>2019</v>
      </c>
      <c r="E19">
        <v>2020</v>
      </c>
      <c r="G19">
        <v>2021</v>
      </c>
      <c r="I19" t="s">
        <v>16</v>
      </c>
    </row>
    <row r="20" spans="1:12" x14ac:dyDescent="0.25">
      <c r="C20" t="s">
        <v>19</v>
      </c>
      <c r="D20" t="s">
        <v>20</v>
      </c>
      <c r="E20" t="s">
        <v>21</v>
      </c>
      <c r="F20" t="s">
        <v>22</v>
      </c>
      <c r="G20" t="s">
        <v>93</v>
      </c>
      <c r="H20" t="s">
        <v>94</v>
      </c>
      <c r="I20" t="s">
        <v>18</v>
      </c>
      <c r="J20" t="s">
        <v>23</v>
      </c>
    </row>
    <row r="21" spans="1:12" x14ac:dyDescent="0.25">
      <c r="B21" t="s">
        <v>4</v>
      </c>
      <c r="C21">
        <v>34307</v>
      </c>
      <c r="D21">
        <v>1148</v>
      </c>
      <c r="E21">
        <v>36972</v>
      </c>
      <c r="F21">
        <v>1037</v>
      </c>
      <c r="G21">
        <v>10747</v>
      </c>
      <c r="H21">
        <v>24</v>
      </c>
      <c r="I21" s="8">
        <f t="shared" ref="I21:J32" si="3">(E21-C21)/C21</f>
        <v>7.7680939749905267E-2</v>
      </c>
      <c r="J21" s="8">
        <f t="shared" si="3"/>
        <v>-9.6689895470383272E-2</v>
      </c>
      <c r="K21" s="8">
        <f t="shared" ref="K21:K33" si="4">D21/(D21+C21)</f>
        <v>3.2379072063178679E-2</v>
      </c>
      <c r="L21" s="8">
        <f t="shared" ref="L21:L33" si="5">F21/(F21+E21)</f>
        <v>2.7283011918229894E-2</v>
      </c>
    </row>
    <row r="22" spans="1:12" x14ac:dyDescent="0.25">
      <c r="B22" t="s">
        <v>5</v>
      </c>
      <c r="C22">
        <v>36920</v>
      </c>
      <c r="D22">
        <v>1141</v>
      </c>
      <c r="E22">
        <v>36920</v>
      </c>
      <c r="F22">
        <v>1200</v>
      </c>
      <c r="G22">
        <v>11344</v>
      </c>
      <c r="H22">
        <v>19</v>
      </c>
      <c r="I22" s="8">
        <f t="shared" si="3"/>
        <v>0</v>
      </c>
      <c r="J22" s="8">
        <f t="shared" si="3"/>
        <v>5.1709027169149865E-2</v>
      </c>
      <c r="K22" s="8">
        <f t="shared" si="4"/>
        <v>2.9978192900869657E-2</v>
      </c>
      <c r="L22" s="8">
        <f t="shared" si="5"/>
        <v>3.1479538300104928E-2</v>
      </c>
    </row>
    <row r="23" spans="1:12" x14ac:dyDescent="0.25">
      <c r="B23" t="s">
        <v>6</v>
      </c>
      <c r="C23">
        <v>53562</v>
      </c>
      <c r="D23">
        <v>1635</v>
      </c>
      <c r="E23">
        <v>23492</v>
      </c>
      <c r="F23">
        <v>617</v>
      </c>
      <c r="G23">
        <v>19907</v>
      </c>
      <c r="H23">
        <v>136</v>
      </c>
      <c r="I23" s="8">
        <f t="shared" si="3"/>
        <v>-0.561405474030096</v>
      </c>
      <c r="J23" s="8">
        <f t="shared" si="3"/>
        <v>-0.62262996941896021</v>
      </c>
      <c r="K23" s="8">
        <f t="shared" si="4"/>
        <v>2.9621175063862165E-2</v>
      </c>
      <c r="L23" s="8">
        <f t="shared" si="5"/>
        <v>2.5592102534323282E-2</v>
      </c>
    </row>
    <row r="24" spans="1:12" x14ac:dyDescent="0.25">
      <c r="B24" t="s">
        <v>7</v>
      </c>
      <c r="C24">
        <v>70981</v>
      </c>
      <c r="D24">
        <v>15883</v>
      </c>
      <c r="E24">
        <v>936</v>
      </c>
      <c r="F24">
        <v>2</v>
      </c>
      <c r="G24">
        <v>22010</v>
      </c>
      <c r="H24">
        <v>1566</v>
      </c>
      <c r="I24" s="8">
        <f t="shared" si="3"/>
        <v>-0.98681337259266566</v>
      </c>
      <c r="J24" s="8">
        <f t="shared" si="3"/>
        <v>-0.99987407920418059</v>
      </c>
      <c r="K24" s="8">
        <f t="shared" si="4"/>
        <v>0.1828490513906797</v>
      </c>
      <c r="L24" s="8">
        <f t="shared" si="5"/>
        <v>2.1321961620469083E-3</v>
      </c>
    </row>
    <row r="25" spans="1:12" x14ac:dyDescent="0.25">
      <c r="A25" t="s">
        <v>2</v>
      </c>
      <c r="B25" t="s">
        <v>8</v>
      </c>
      <c r="C25">
        <v>65935</v>
      </c>
      <c r="D25">
        <v>104527</v>
      </c>
      <c r="E25">
        <v>2231</v>
      </c>
      <c r="F25">
        <v>3</v>
      </c>
      <c r="G25">
        <v>41744</v>
      </c>
      <c r="H25">
        <v>8073</v>
      </c>
      <c r="I25" s="8">
        <f t="shared" si="3"/>
        <v>-0.96616364601501481</v>
      </c>
      <c r="J25" s="8">
        <f t="shared" si="3"/>
        <v>-0.99997129928152539</v>
      </c>
      <c r="K25" s="8">
        <f t="shared" si="4"/>
        <v>0.61319824946322343</v>
      </c>
      <c r="L25" s="8">
        <f t="shared" si="5"/>
        <v>1.3428827215756492E-3</v>
      </c>
    </row>
    <row r="26" spans="1:12" x14ac:dyDescent="0.25">
      <c r="B26" t="s">
        <v>9</v>
      </c>
      <c r="C26">
        <v>116213</v>
      </c>
      <c r="D26">
        <v>156314</v>
      </c>
      <c r="E26">
        <v>13507</v>
      </c>
      <c r="F26">
        <v>22</v>
      </c>
      <c r="G26">
        <v>111152</v>
      </c>
      <c r="H26">
        <v>23659</v>
      </c>
      <c r="I26" s="8">
        <f t="shared" si="3"/>
        <v>-0.88377376025057441</v>
      </c>
      <c r="J26" s="8">
        <f t="shared" si="3"/>
        <v>-0.99985925764806738</v>
      </c>
      <c r="K26" s="8">
        <f t="shared" si="4"/>
        <v>0.57357252675881654</v>
      </c>
      <c r="L26" s="8">
        <f t="shared" si="5"/>
        <v>1.6261364476310148E-3</v>
      </c>
    </row>
    <row r="27" spans="1:12" x14ac:dyDescent="0.25">
      <c r="B27" t="s">
        <v>10</v>
      </c>
      <c r="C27">
        <v>138610</v>
      </c>
      <c r="D27">
        <v>188596</v>
      </c>
      <c r="E27">
        <v>80922</v>
      </c>
      <c r="F27">
        <v>24071</v>
      </c>
      <c r="G27">
        <v>167183</v>
      </c>
      <c r="H27">
        <v>92674</v>
      </c>
      <c r="I27" s="8">
        <f t="shared" si="3"/>
        <v>-0.41618930813072652</v>
      </c>
      <c r="J27" s="8">
        <f t="shared" si="3"/>
        <v>-0.87236738849180262</v>
      </c>
      <c r="K27" s="8">
        <f t="shared" si="4"/>
        <v>0.57638307366001851</v>
      </c>
      <c r="L27" s="8">
        <f t="shared" si="5"/>
        <v>0.22926290324116846</v>
      </c>
    </row>
    <row r="28" spans="1:12" x14ac:dyDescent="0.25">
      <c r="B28" t="s">
        <v>11</v>
      </c>
      <c r="C28">
        <v>145438</v>
      </c>
      <c r="D28">
        <v>189395</v>
      </c>
      <c r="E28">
        <v>119539</v>
      </c>
      <c r="F28">
        <v>46661</v>
      </c>
      <c r="G28">
        <v>186753</v>
      </c>
      <c r="H28">
        <v>90482</v>
      </c>
      <c r="I28" s="8">
        <f t="shared" si="3"/>
        <v>-0.17807588113147871</v>
      </c>
      <c r="J28" s="8">
        <f t="shared" si="3"/>
        <v>-0.75363129966472187</v>
      </c>
      <c r="K28" s="8">
        <f t="shared" si="4"/>
        <v>0.56564018480854639</v>
      </c>
      <c r="L28" s="8">
        <f t="shared" si="5"/>
        <v>0.28075210589651023</v>
      </c>
    </row>
    <row r="29" spans="1:12" x14ac:dyDescent="0.25">
      <c r="B29" t="s">
        <v>12</v>
      </c>
      <c r="C29">
        <v>98113</v>
      </c>
      <c r="D29" s="13">
        <v>129493</v>
      </c>
      <c r="E29">
        <v>67403</v>
      </c>
      <c r="F29">
        <v>9215</v>
      </c>
      <c r="G29">
        <v>117802</v>
      </c>
      <c r="H29">
        <v>60108</v>
      </c>
      <c r="I29" s="8">
        <f t="shared" si="3"/>
        <v>-0.31300643135975864</v>
      </c>
      <c r="J29" s="8">
        <f t="shared" si="3"/>
        <v>-0.92883785223911719</v>
      </c>
      <c r="K29" s="8">
        <f t="shared" si="4"/>
        <v>0.56893491384234163</v>
      </c>
      <c r="L29" s="8">
        <f t="shared" si="5"/>
        <v>0.12027199874703072</v>
      </c>
    </row>
    <row r="30" spans="1:12" x14ac:dyDescent="0.25">
      <c r="B30" t="s">
        <v>13</v>
      </c>
      <c r="C30">
        <v>53019</v>
      </c>
      <c r="D30">
        <v>53286</v>
      </c>
      <c r="E30">
        <v>28959</v>
      </c>
      <c r="F30">
        <v>3594</v>
      </c>
      <c r="G30">
        <v>70265</v>
      </c>
      <c r="H30">
        <v>37418</v>
      </c>
      <c r="I30" s="8">
        <f t="shared" si="3"/>
        <v>-0.45379958128218184</v>
      </c>
      <c r="J30" s="8">
        <f t="shared" si="3"/>
        <v>-0.93255264046841568</v>
      </c>
      <c r="K30" s="8">
        <f t="shared" si="4"/>
        <v>0.50125582051643858</v>
      </c>
      <c r="L30" s="8">
        <f t="shared" si="5"/>
        <v>0.11040457100728043</v>
      </c>
    </row>
    <row r="31" spans="1:12" x14ac:dyDescent="0.25">
      <c r="B31" t="s">
        <v>14</v>
      </c>
      <c r="C31">
        <v>39021</v>
      </c>
      <c r="D31">
        <v>1146</v>
      </c>
      <c r="E31">
        <v>14539</v>
      </c>
      <c r="F31">
        <v>43</v>
      </c>
      <c r="G31">
        <v>35508</v>
      </c>
      <c r="H31">
        <v>761</v>
      </c>
      <c r="I31" s="8">
        <f t="shared" si="3"/>
        <v>-0.62740575587504166</v>
      </c>
      <c r="J31" s="8">
        <f t="shared" si="3"/>
        <v>-0.96247818499127402</v>
      </c>
      <c r="K31" s="8">
        <f t="shared" si="4"/>
        <v>2.8530883561132273E-2</v>
      </c>
      <c r="L31" s="8">
        <f t="shared" si="5"/>
        <v>2.9488410368948017E-3</v>
      </c>
    </row>
    <row r="32" spans="1:12" x14ac:dyDescent="0.25">
      <c r="B32" t="s">
        <v>15</v>
      </c>
      <c r="C32">
        <v>41455</v>
      </c>
      <c r="D32">
        <v>1265</v>
      </c>
      <c r="E32">
        <v>20238</v>
      </c>
      <c r="F32">
        <v>21</v>
      </c>
      <c r="G32">
        <v>40360</v>
      </c>
      <c r="H32">
        <v>1151</v>
      </c>
      <c r="I32" s="8">
        <f t="shared" si="3"/>
        <v>-0.51180798456157284</v>
      </c>
      <c r="J32" s="8">
        <f t="shared" si="3"/>
        <v>-0.98339920948616599</v>
      </c>
      <c r="K32" s="8">
        <f t="shared" si="4"/>
        <v>2.9611423220973782E-2</v>
      </c>
      <c r="L32" s="8">
        <f t="shared" si="5"/>
        <v>1.0365763364430624E-3</v>
      </c>
    </row>
    <row r="33" spans="1:12" x14ac:dyDescent="0.25">
      <c r="C33">
        <f>SUM(C21:C32)</f>
        <v>893574</v>
      </c>
      <c r="D33">
        <f>SUM(D21:D32)</f>
        <v>843829</v>
      </c>
      <c r="E33">
        <f>SUM(E21:E32)</f>
        <v>445658</v>
      </c>
      <c r="F33">
        <f>SUM(F21:F32)</f>
        <v>86486</v>
      </c>
      <c r="G33">
        <v>834775</v>
      </c>
      <c r="H33">
        <v>316071</v>
      </c>
      <c r="K33" s="16">
        <f t="shared" si="4"/>
        <v>0.48568409286734282</v>
      </c>
      <c r="L33" s="16">
        <f t="shared" si="5"/>
        <v>0.16252367780149735</v>
      </c>
    </row>
    <row r="35" spans="1:12" x14ac:dyDescent="0.25">
      <c r="C35" t="s">
        <v>3</v>
      </c>
    </row>
    <row r="37" spans="1:12" x14ac:dyDescent="0.25">
      <c r="A37" t="s">
        <v>24</v>
      </c>
      <c r="C37">
        <v>2019</v>
      </c>
      <c r="E37">
        <v>2020</v>
      </c>
      <c r="G37">
        <v>2021</v>
      </c>
      <c r="I37" t="s">
        <v>16</v>
      </c>
    </row>
    <row r="38" spans="1:12" x14ac:dyDescent="0.25">
      <c r="C38" t="s">
        <v>19</v>
      </c>
      <c r="D38" t="s">
        <v>20</v>
      </c>
      <c r="E38" t="s">
        <v>21</v>
      </c>
      <c r="F38" t="s">
        <v>22</v>
      </c>
      <c r="G38" t="s">
        <v>93</v>
      </c>
      <c r="H38" t="s">
        <v>94</v>
      </c>
      <c r="I38" t="s">
        <v>18</v>
      </c>
      <c r="J38" t="s">
        <v>23</v>
      </c>
    </row>
    <row r="39" spans="1:12" x14ac:dyDescent="0.25">
      <c r="B39" t="s">
        <v>4</v>
      </c>
      <c r="C39">
        <v>83455</v>
      </c>
      <c r="D39">
        <v>4883</v>
      </c>
      <c r="E39">
        <v>87200</v>
      </c>
      <c r="F39">
        <v>6476</v>
      </c>
      <c r="G39">
        <v>23188</v>
      </c>
      <c r="H39">
        <v>854</v>
      </c>
      <c r="I39" s="8">
        <f t="shared" ref="I39:J50" si="6">(E39-C39)/C39</f>
        <v>4.4874483254448504E-2</v>
      </c>
      <c r="J39" s="8">
        <f t="shared" si="6"/>
        <v>0.32623387261929143</v>
      </c>
      <c r="K39" s="8">
        <f t="shared" ref="K39:K51" si="7">D39/(D39+C39)</f>
        <v>5.5276325024338338E-2</v>
      </c>
      <c r="L39" s="8">
        <f t="shared" ref="L39:L51" si="8">F39/(F39+E39)</f>
        <v>6.9131901447542596E-2</v>
      </c>
    </row>
    <row r="40" spans="1:12" x14ac:dyDescent="0.25">
      <c r="B40" t="s">
        <v>5</v>
      </c>
      <c r="C40">
        <v>84123</v>
      </c>
      <c r="D40">
        <v>6473</v>
      </c>
      <c r="E40">
        <v>84123</v>
      </c>
      <c r="F40">
        <v>5117</v>
      </c>
      <c r="G40">
        <v>17594</v>
      </c>
      <c r="H40">
        <v>519</v>
      </c>
      <c r="I40" s="8">
        <f t="shared" si="6"/>
        <v>0</v>
      </c>
      <c r="J40" s="8">
        <f t="shared" si="6"/>
        <v>-0.20948555538390237</v>
      </c>
      <c r="K40" s="8">
        <f t="shared" si="7"/>
        <v>7.1449070599143447E-2</v>
      </c>
      <c r="L40" s="8">
        <f t="shared" si="8"/>
        <v>5.733975795607351E-2</v>
      </c>
    </row>
    <row r="41" spans="1:12" x14ac:dyDescent="0.25">
      <c r="B41" t="s">
        <v>6</v>
      </c>
      <c r="C41">
        <v>112423</v>
      </c>
      <c r="D41">
        <v>12585</v>
      </c>
      <c r="E41">
        <v>47147</v>
      </c>
      <c r="F41">
        <v>4966</v>
      </c>
      <c r="G41">
        <v>32233</v>
      </c>
      <c r="H41">
        <v>3205</v>
      </c>
      <c r="I41" s="8">
        <f t="shared" si="6"/>
        <v>-0.58062851907527824</v>
      </c>
      <c r="J41" s="8">
        <f t="shared" si="6"/>
        <v>-0.60540325784664284</v>
      </c>
      <c r="K41" s="8">
        <f t="shared" si="7"/>
        <v>0.10067355689235889</v>
      </c>
      <c r="L41" s="8">
        <f t="shared" si="8"/>
        <v>9.5292921152111756E-2</v>
      </c>
    </row>
    <row r="42" spans="1:12" x14ac:dyDescent="0.25">
      <c r="B42" t="s">
        <v>7</v>
      </c>
      <c r="C42">
        <v>133203</v>
      </c>
      <c r="D42">
        <v>144811</v>
      </c>
      <c r="E42">
        <v>1563</v>
      </c>
      <c r="F42">
        <v>40</v>
      </c>
      <c r="G42">
        <v>40695</v>
      </c>
      <c r="H42">
        <v>13215</v>
      </c>
      <c r="I42" s="8">
        <f t="shared" si="6"/>
        <v>-0.98826603004436842</v>
      </c>
      <c r="J42" s="8">
        <f t="shared" si="6"/>
        <v>-0.99972377788980116</v>
      </c>
      <c r="K42" s="8">
        <f t="shared" si="7"/>
        <v>0.52087664649981658</v>
      </c>
      <c r="L42" s="8">
        <f t="shared" si="8"/>
        <v>2.4953212726138492E-2</v>
      </c>
    </row>
    <row r="43" spans="1:12" x14ac:dyDescent="0.25">
      <c r="A43" t="s">
        <v>3</v>
      </c>
      <c r="B43" t="s">
        <v>8</v>
      </c>
      <c r="C43">
        <v>147654</v>
      </c>
      <c r="D43">
        <v>318101</v>
      </c>
      <c r="E43">
        <v>3910</v>
      </c>
      <c r="F43">
        <v>191</v>
      </c>
      <c r="G43">
        <v>76822</v>
      </c>
      <c r="H43">
        <v>62791</v>
      </c>
      <c r="I43" s="8">
        <f t="shared" si="6"/>
        <v>-0.97351917320221604</v>
      </c>
      <c r="J43" s="8">
        <f t="shared" si="6"/>
        <v>-0.99939956177440503</v>
      </c>
      <c r="K43" s="8">
        <f t="shared" si="7"/>
        <v>0.68297924874665861</v>
      </c>
      <c r="L43" s="8">
        <f t="shared" si="8"/>
        <v>4.6574006339917096E-2</v>
      </c>
    </row>
    <row r="44" spans="1:12" x14ac:dyDescent="0.25">
      <c r="B44" t="s">
        <v>9</v>
      </c>
      <c r="C44">
        <v>192431</v>
      </c>
      <c r="D44">
        <v>406045</v>
      </c>
      <c r="E44">
        <v>21503</v>
      </c>
      <c r="F44">
        <v>2256</v>
      </c>
      <c r="G44">
        <v>140958</v>
      </c>
      <c r="H44">
        <v>132463</v>
      </c>
      <c r="I44" s="8">
        <f t="shared" si="6"/>
        <v>-0.8882560502205985</v>
      </c>
      <c r="J44" s="8">
        <f t="shared" si="6"/>
        <v>-0.99444396557031856</v>
      </c>
      <c r="K44" s="8">
        <f t="shared" si="7"/>
        <v>0.67846496768458553</v>
      </c>
      <c r="L44" s="8">
        <f t="shared" si="8"/>
        <v>9.4953491308556751E-2</v>
      </c>
    </row>
    <row r="45" spans="1:12" x14ac:dyDescent="0.25">
      <c r="B45" t="s">
        <v>10</v>
      </c>
      <c r="C45">
        <v>219299</v>
      </c>
      <c r="D45">
        <v>457262</v>
      </c>
      <c r="E45">
        <v>110944</v>
      </c>
      <c r="F45">
        <v>91666</v>
      </c>
      <c r="G45">
        <v>201741</v>
      </c>
      <c r="H45">
        <v>281839</v>
      </c>
      <c r="I45" s="8">
        <f t="shared" si="6"/>
        <v>-0.49409710030597492</v>
      </c>
      <c r="J45" s="8">
        <f t="shared" si="6"/>
        <v>-0.79953287174530141</v>
      </c>
      <c r="K45" s="8">
        <f t="shared" si="7"/>
        <v>0.67586219128799918</v>
      </c>
      <c r="L45" s="8">
        <f t="shared" si="8"/>
        <v>0.45242584275208531</v>
      </c>
    </row>
    <row r="46" spans="1:12" x14ac:dyDescent="0.25">
      <c r="B46" t="s">
        <v>11</v>
      </c>
      <c r="C46">
        <v>215243</v>
      </c>
      <c r="D46">
        <v>457827</v>
      </c>
      <c r="E46">
        <v>156589</v>
      </c>
      <c r="F46">
        <v>142373</v>
      </c>
      <c r="G46">
        <v>213848</v>
      </c>
      <c r="H46">
        <v>278723</v>
      </c>
      <c r="I46" s="8">
        <f t="shared" si="6"/>
        <v>-0.27250131247009196</v>
      </c>
      <c r="J46" s="8">
        <f t="shared" si="6"/>
        <v>-0.68902445683631586</v>
      </c>
      <c r="K46" s="8">
        <f t="shared" si="7"/>
        <v>0.68020711070171003</v>
      </c>
      <c r="L46" s="8">
        <f t="shared" si="8"/>
        <v>0.47622440310139752</v>
      </c>
    </row>
    <row r="47" spans="1:12" x14ac:dyDescent="0.25">
      <c r="B47" t="s">
        <v>12</v>
      </c>
      <c r="C47">
        <v>172864</v>
      </c>
      <c r="D47" s="13">
        <v>380697</v>
      </c>
      <c r="E47">
        <v>91233</v>
      </c>
      <c r="F47">
        <v>42936</v>
      </c>
      <c r="G47">
        <v>158399</v>
      </c>
      <c r="H47">
        <v>249175</v>
      </c>
      <c r="I47" s="8">
        <f t="shared" si="6"/>
        <v>-0.47222672158459827</v>
      </c>
      <c r="J47" s="8">
        <f t="shared" si="6"/>
        <v>-0.88721739336007377</v>
      </c>
      <c r="K47" s="8">
        <f t="shared" si="7"/>
        <v>0.68772366550389208</v>
      </c>
      <c r="L47" s="8">
        <f t="shared" si="8"/>
        <v>0.32001431031013128</v>
      </c>
    </row>
    <row r="48" spans="1:12" x14ac:dyDescent="0.25">
      <c r="B48" t="s">
        <v>13</v>
      </c>
      <c r="C48">
        <v>116155</v>
      </c>
      <c r="D48">
        <v>201060</v>
      </c>
      <c r="E48">
        <v>52646</v>
      </c>
      <c r="F48">
        <v>21944</v>
      </c>
      <c r="G48">
        <v>116877</v>
      </c>
      <c r="H48">
        <v>180728</v>
      </c>
      <c r="I48" s="8">
        <f t="shared" si="6"/>
        <v>-0.5467607937669493</v>
      </c>
      <c r="J48" s="8">
        <f t="shared" si="6"/>
        <v>-0.89085845021386656</v>
      </c>
      <c r="K48" s="8">
        <f t="shared" si="7"/>
        <v>0.63382879119839852</v>
      </c>
      <c r="L48" s="8">
        <f t="shared" si="8"/>
        <v>0.29419493229655452</v>
      </c>
    </row>
    <row r="49" spans="2:13" x14ac:dyDescent="0.25">
      <c r="B49" t="s">
        <v>14</v>
      </c>
      <c r="C49">
        <v>88663</v>
      </c>
      <c r="D49">
        <v>7637</v>
      </c>
      <c r="E49">
        <v>31774</v>
      </c>
      <c r="F49">
        <v>690</v>
      </c>
      <c r="G49">
        <v>81640</v>
      </c>
      <c r="H49">
        <v>8894</v>
      </c>
      <c r="I49" s="8">
        <f t="shared" si="6"/>
        <v>-0.64163179680362725</v>
      </c>
      <c r="J49" s="8">
        <f t="shared" si="6"/>
        <v>-0.90965038627733408</v>
      </c>
      <c r="K49" s="8">
        <f t="shared" si="7"/>
        <v>7.930425752855659E-2</v>
      </c>
      <c r="L49" s="8">
        <f t="shared" si="8"/>
        <v>2.1254312469196648E-2</v>
      </c>
    </row>
    <row r="50" spans="2:13" x14ac:dyDescent="0.25">
      <c r="B50" t="s">
        <v>15</v>
      </c>
      <c r="C50">
        <v>90975</v>
      </c>
      <c r="D50">
        <v>8248</v>
      </c>
      <c r="E50">
        <v>39090</v>
      </c>
      <c r="F50">
        <v>1229</v>
      </c>
      <c r="G50">
        <v>84764</v>
      </c>
      <c r="H50">
        <v>8420</v>
      </c>
      <c r="I50" s="8">
        <f t="shared" si="6"/>
        <v>-0.57032151690024735</v>
      </c>
      <c r="J50" s="8">
        <f t="shared" si="6"/>
        <v>-0.85099418040737151</v>
      </c>
      <c r="K50" s="8">
        <f t="shared" si="7"/>
        <v>8.3125888150932747E-2</v>
      </c>
      <c r="L50" s="8">
        <f t="shared" si="8"/>
        <v>3.0481906793323247E-2</v>
      </c>
    </row>
    <row r="51" spans="2:13" x14ac:dyDescent="0.25">
      <c r="C51">
        <f>SUM(C39:C50)</f>
        <v>1656488</v>
      </c>
      <c r="D51">
        <f>SUM(D39:D50)</f>
        <v>2405629</v>
      </c>
      <c r="E51">
        <f>SUM(E39:E50)</f>
        <v>727722</v>
      </c>
      <c r="F51">
        <f>SUM(F39:F50)</f>
        <v>319884</v>
      </c>
      <c r="G51">
        <v>1188759</v>
      </c>
      <c r="H51">
        <v>1220826</v>
      </c>
      <c r="K51" s="16">
        <f t="shared" si="7"/>
        <v>0.59221066256831101</v>
      </c>
      <c r="L51" s="16">
        <f t="shared" si="8"/>
        <v>0.30534762114764519</v>
      </c>
    </row>
    <row r="53" spans="2:13" x14ac:dyDescent="0.25">
      <c r="B53" s="128" t="s">
        <v>88</v>
      </c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</row>
  </sheetData>
  <mergeCells count="1">
    <mergeCell ref="B53:M5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N17"/>
  <sheetViews>
    <sheetView zoomScale="130" zoomScaleNormal="130" workbookViewId="0"/>
  </sheetViews>
  <sheetFormatPr baseColWidth="10" defaultColWidth="9.140625" defaultRowHeight="15" x14ac:dyDescent="0.25"/>
  <cols>
    <col min="1" max="4" width="11.140625"/>
    <col min="5" max="5" width="11.28515625" customWidth="1"/>
    <col min="6" max="1025" width="11.140625"/>
  </cols>
  <sheetData>
    <row r="1" spans="1:13" x14ac:dyDescent="0.25">
      <c r="A1" s="35" t="s">
        <v>104</v>
      </c>
      <c r="B1" s="36"/>
      <c r="C1" s="36"/>
      <c r="D1" s="36"/>
    </row>
    <row r="2" spans="1:13" x14ac:dyDescent="0.25">
      <c r="A2" s="37"/>
      <c r="B2" s="38" t="s">
        <v>25</v>
      </c>
      <c r="C2" s="38" t="s">
        <v>3</v>
      </c>
      <c r="D2" s="38" t="s">
        <v>2</v>
      </c>
      <c r="E2" s="38" t="s">
        <v>26</v>
      </c>
    </row>
    <row r="3" spans="1:13" x14ac:dyDescent="0.25">
      <c r="A3" s="39">
        <v>2011</v>
      </c>
      <c r="B3" s="40">
        <v>464013</v>
      </c>
      <c r="C3" s="40">
        <v>918053</v>
      </c>
      <c r="D3" s="40">
        <v>177652</v>
      </c>
      <c r="E3" s="40">
        <v>635452</v>
      </c>
    </row>
    <row r="4" spans="1:13" x14ac:dyDescent="0.25">
      <c r="A4" s="39">
        <v>2012</v>
      </c>
      <c r="B4" s="40">
        <v>431341</v>
      </c>
      <c r="C4" s="40">
        <v>900122</v>
      </c>
      <c r="D4" s="40">
        <v>166709</v>
      </c>
      <c r="E4" s="40">
        <v>621265</v>
      </c>
      <c r="F4" s="14"/>
      <c r="G4" s="14"/>
      <c r="H4" s="14"/>
      <c r="I4" s="14"/>
    </row>
    <row r="5" spans="1:13" x14ac:dyDescent="0.25">
      <c r="A5" s="39">
        <v>2013</v>
      </c>
      <c r="B5" s="40">
        <v>486774</v>
      </c>
      <c r="C5" s="40">
        <v>1064933</v>
      </c>
      <c r="D5" s="40">
        <v>174323</v>
      </c>
      <c r="E5" s="40">
        <v>676701</v>
      </c>
      <c r="F5" s="14"/>
      <c r="G5" s="14"/>
      <c r="H5" s="14"/>
      <c r="I5" s="14"/>
    </row>
    <row r="6" spans="1:13" x14ac:dyDescent="0.25">
      <c r="A6" s="39">
        <v>2014</v>
      </c>
      <c r="B6" s="40">
        <v>527653</v>
      </c>
      <c r="C6" s="40">
        <v>1089038</v>
      </c>
      <c r="D6" s="40">
        <v>209982</v>
      </c>
      <c r="E6" s="40">
        <v>741603</v>
      </c>
      <c r="F6" s="14"/>
      <c r="G6" s="14"/>
      <c r="H6" s="14"/>
      <c r="I6" s="14"/>
    </row>
    <row r="7" spans="1:13" x14ac:dyDescent="0.25">
      <c r="A7" s="39">
        <v>2015</v>
      </c>
      <c r="B7" s="40">
        <v>535393</v>
      </c>
      <c r="C7" s="40">
        <v>1201388</v>
      </c>
      <c r="D7" s="40">
        <v>223996</v>
      </c>
      <c r="E7" s="40">
        <v>850897</v>
      </c>
      <c r="F7" s="14"/>
      <c r="G7" s="14"/>
      <c r="H7" s="14"/>
      <c r="I7" s="14"/>
    </row>
    <row r="8" spans="1:13" x14ac:dyDescent="0.25">
      <c r="A8" s="39">
        <v>2016</v>
      </c>
      <c r="B8" s="40">
        <v>586353</v>
      </c>
      <c r="C8" s="40">
        <v>1334305</v>
      </c>
      <c r="D8" s="40">
        <v>246564</v>
      </c>
      <c r="E8" s="40">
        <v>1036004</v>
      </c>
      <c r="F8" s="14"/>
      <c r="G8" s="14"/>
      <c r="H8" s="14"/>
      <c r="I8" s="14"/>
    </row>
    <row r="9" spans="1:13" x14ac:dyDescent="0.25">
      <c r="A9" s="39">
        <v>2017</v>
      </c>
      <c r="B9" s="40">
        <v>673109</v>
      </c>
      <c r="C9" s="40">
        <v>1371347</v>
      </c>
      <c r="D9" s="40">
        <v>290690</v>
      </c>
      <c r="E9" s="40">
        <v>1064828</v>
      </c>
      <c r="F9" s="14"/>
      <c r="G9" s="14"/>
      <c r="H9" s="14"/>
      <c r="I9" s="14"/>
    </row>
    <row r="10" spans="1:13" x14ac:dyDescent="0.25">
      <c r="A10" s="39">
        <v>2018</v>
      </c>
      <c r="B10" s="40">
        <v>784939</v>
      </c>
      <c r="C10" s="40">
        <v>1392703</v>
      </c>
      <c r="D10" s="40">
        <v>297044</v>
      </c>
      <c r="E10" s="40">
        <v>1059330</v>
      </c>
      <c r="F10" s="14"/>
      <c r="G10" s="14"/>
      <c r="H10" s="14"/>
      <c r="I10" s="14"/>
    </row>
    <row r="11" spans="1:13" x14ac:dyDescent="0.25">
      <c r="A11" s="39">
        <v>2019</v>
      </c>
      <c r="B11" s="40">
        <v>812107</v>
      </c>
      <c r="C11" s="40">
        <v>1394271</v>
      </c>
      <c r="D11" s="40">
        <v>311995</v>
      </c>
      <c r="E11" s="40">
        <v>1072685</v>
      </c>
      <c r="F11" s="14"/>
      <c r="G11" s="14"/>
      <c r="H11" s="14"/>
      <c r="I11" s="14"/>
    </row>
    <row r="12" spans="1:13" x14ac:dyDescent="0.25">
      <c r="A12" s="39">
        <v>2020</v>
      </c>
      <c r="B12" s="40">
        <v>495052</v>
      </c>
      <c r="C12" s="40">
        <v>769670</v>
      </c>
      <c r="D12" s="40">
        <v>185530</v>
      </c>
      <c r="E12" s="40">
        <v>534011</v>
      </c>
      <c r="F12" s="14"/>
      <c r="G12" s="14"/>
      <c r="H12" s="14"/>
      <c r="I12" s="14"/>
      <c r="J12" s="14"/>
      <c r="K12" s="14"/>
      <c r="L12" s="14"/>
      <c r="M12" s="14"/>
    </row>
    <row r="13" spans="1:13" x14ac:dyDescent="0.25">
      <c r="A13" s="39">
        <v>2021</v>
      </c>
      <c r="B13" s="40">
        <v>714184</v>
      </c>
      <c r="C13" s="40">
        <v>1146375</v>
      </c>
      <c r="D13" s="40">
        <v>277968</v>
      </c>
      <c r="E13" s="40">
        <v>869466</v>
      </c>
      <c r="F13" s="14"/>
      <c r="G13" s="14"/>
      <c r="H13" s="14"/>
      <c r="I13" s="14"/>
    </row>
    <row r="14" spans="1:13" x14ac:dyDescent="0.25">
      <c r="A14" s="129"/>
      <c r="B14" s="129"/>
      <c r="C14" s="129"/>
      <c r="D14" s="129"/>
      <c r="E14" s="129"/>
      <c r="F14" s="14"/>
      <c r="G14" s="14"/>
      <c r="H14" s="14"/>
      <c r="I14" s="14"/>
    </row>
    <row r="15" spans="1:13" x14ac:dyDescent="0.25">
      <c r="G15" s="15"/>
    </row>
    <row r="17" spans="8:14" x14ac:dyDescent="0.25">
      <c r="H17" s="128" t="s">
        <v>147</v>
      </c>
      <c r="I17" s="128"/>
      <c r="J17" s="128"/>
      <c r="K17" s="128"/>
      <c r="L17" s="128"/>
      <c r="M17" s="128"/>
      <c r="N17" s="128"/>
    </row>
  </sheetData>
  <mergeCells count="2">
    <mergeCell ref="A14:E14"/>
    <mergeCell ref="H17:N17"/>
  </mergeCells>
  <pageMargins left="0.75" right="0.75" top="1" bottom="1" header="0.51180555555555496" footer="0.51180555555555496"/>
  <pageSetup paperSize="9" firstPageNumber="0" orientation="portrait" useFirstPageNumber="1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AA37"/>
  <sheetViews>
    <sheetView zoomScaleNormal="100" workbookViewId="0">
      <selection activeCell="L14" sqref="L14"/>
    </sheetView>
  </sheetViews>
  <sheetFormatPr baseColWidth="10" defaultColWidth="9.140625" defaultRowHeight="15" x14ac:dyDescent="0.25"/>
  <cols>
    <col min="17" max="17" width="12.28515625" customWidth="1"/>
    <col min="18" max="18" width="11.7109375" customWidth="1"/>
    <col min="19" max="19" width="11.85546875" bestFit="1" customWidth="1"/>
  </cols>
  <sheetData>
    <row r="1" spans="1:18" x14ac:dyDescent="0.25">
      <c r="A1" s="134" t="s">
        <v>101</v>
      </c>
      <c r="B1" s="135"/>
      <c r="C1" s="135"/>
      <c r="D1" s="135"/>
      <c r="E1" s="135"/>
      <c r="L1" s="130" t="s">
        <v>218</v>
      </c>
      <c r="M1" s="130"/>
      <c r="N1" s="130"/>
      <c r="O1" s="130"/>
      <c r="P1" s="130"/>
      <c r="Q1" s="130"/>
      <c r="R1" s="130"/>
    </row>
    <row r="2" spans="1:18" ht="15" customHeight="1" x14ac:dyDescent="0.25">
      <c r="E2" s="136"/>
      <c r="F2" s="137"/>
      <c r="G2" s="137"/>
      <c r="L2" s="138"/>
      <c r="M2" s="131" t="s">
        <v>73</v>
      </c>
      <c r="N2" s="131"/>
      <c r="O2" s="131"/>
      <c r="P2" s="131" t="s">
        <v>100</v>
      </c>
      <c r="Q2" s="131"/>
      <c r="R2" s="131"/>
    </row>
    <row r="3" spans="1:18" ht="33.75" x14ac:dyDescent="0.25">
      <c r="A3" s="41"/>
      <c r="B3" s="42" t="s">
        <v>97</v>
      </c>
      <c r="C3" s="42" t="s">
        <v>96</v>
      </c>
      <c r="D3" s="42" t="s">
        <v>95</v>
      </c>
      <c r="L3" s="139"/>
      <c r="M3" s="86">
        <v>2019</v>
      </c>
      <c r="N3" s="86">
        <v>2020</v>
      </c>
      <c r="O3" s="86">
        <v>2021</v>
      </c>
      <c r="P3" s="86">
        <v>2019</v>
      </c>
      <c r="Q3" s="86">
        <v>2020</v>
      </c>
      <c r="R3" s="86">
        <v>2021</v>
      </c>
    </row>
    <row r="4" spans="1:18" x14ac:dyDescent="0.25">
      <c r="A4" s="43" t="s">
        <v>3</v>
      </c>
      <c r="B4" s="44">
        <v>2870237</v>
      </c>
      <c r="C4" s="44">
        <v>1523812</v>
      </c>
      <c r="D4" s="44">
        <v>2323604</v>
      </c>
      <c r="L4" s="77" t="s">
        <v>4</v>
      </c>
      <c r="M4" s="78">
        <v>69565</v>
      </c>
      <c r="N4" s="78">
        <v>57236</v>
      </c>
      <c r="O4" s="78">
        <v>0</v>
      </c>
      <c r="P4" s="77">
        <v>28</v>
      </c>
      <c r="Q4" s="78">
        <v>23</v>
      </c>
      <c r="R4" s="78">
        <v>0</v>
      </c>
    </row>
    <row r="5" spans="1:18" x14ac:dyDescent="0.25">
      <c r="A5" s="43" t="s">
        <v>27</v>
      </c>
      <c r="B5" s="45">
        <v>2165711</v>
      </c>
      <c r="C5" s="45">
        <v>1080998</v>
      </c>
      <c r="D5" s="45">
        <v>1812029</v>
      </c>
      <c r="L5" s="77" t="s">
        <v>5</v>
      </c>
      <c r="M5" s="78">
        <v>57557</v>
      </c>
      <c r="N5" s="78">
        <v>69931</v>
      </c>
      <c r="O5" s="78">
        <v>0</v>
      </c>
      <c r="P5" s="77">
        <v>26</v>
      </c>
      <c r="Q5" s="78">
        <v>24</v>
      </c>
      <c r="R5" s="78">
        <v>0</v>
      </c>
    </row>
    <row r="6" spans="1:18" x14ac:dyDescent="0.25">
      <c r="A6" s="43" t="s">
        <v>1</v>
      </c>
      <c r="B6">
        <v>1084928</v>
      </c>
      <c r="C6" s="45">
        <v>647889</v>
      </c>
      <c r="D6" s="45">
        <v>951559</v>
      </c>
      <c r="L6" s="77" t="s">
        <v>6</v>
      </c>
      <c r="M6" s="78">
        <v>66228</v>
      </c>
      <c r="N6" s="78">
        <v>29590</v>
      </c>
      <c r="O6" s="78">
        <v>0</v>
      </c>
      <c r="P6" s="77">
        <v>26</v>
      </c>
      <c r="Q6" s="78">
        <v>16</v>
      </c>
      <c r="R6" s="78">
        <v>0</v>
      </c>
    </row>
    <row r="7" spans="1:18" x14ac:dyDescent="0.25">
      <c r="A7" s="43" t="s">
        <v>28</v>
      </c>
      <c r="B7" s="45">
        <v>505057</v>
      </c>
      <c r="C7" s="45">
        <v>276216</v>
      </c>
      <c r="D7" s="45">
        <v>453117</v>
      </c>
      <c r="L7" s="77" t="s">
        <v>7</v>
      </c>
      <c r="M7" s="78">
        <v>170365</v>
      </c>
      <c r="N7" s="78">
        <v>0</v>
      </c>
      <c r="O7" s="78">
        <v>0</v>
      </c>
      <c r="P7" s="77">
        <v>72</v>
      </c>
      <c r="Q7" s="78">
        <v>0</v>
      </c>
      <c r="R7" s="78">
        <v>0</v>
      </c>
    </row>
    <row r="8" spans="1:18" x14ac:dyDescent="0.25">
      <c r="A8" s="43" t="s">
        <v>29</v>
      </c>
      <c r="B8" s="44">
        <v>141218</v>
      </c>
      <c r="C8" s="44">
        <v>86079</v>
      </c>
      <c r="D8" s="44">
        <v>106031</v>
      </c>
      <c r="L8" s="77" t="s">
        <v>8</v>
      </c>
      <c r="M8" s="78">
        <v>300069</v>
      </c>
      <c r="N8" s="78">
        <v>0</v>
      </c>
      <c r="O8" s="78">
        <v>0</v>
      </c>
      <c r="P8" s="77">
        <v>131</v>
      </c>
      <c r="Q8" s="78">
        <v>0</v>
      </c>
      <c r="R8" s="78">
        <v>0</v>
      </c>
    </row>
    <row r="9" spans="1:18" x14ac:dyDescent="0.25">
      <c r="A9" s="43" t="s">
        <v>0</v>
      </c>
      <c r="B9" s="45">
        <f>SUM(B4:B8)</f>
        <v>6767151</v>
      </c>
      <c r="C9" s="45">
        <f>SUM(C4:C8)</f>
        <v>3614994</v>
      </c>
      <c r="D9" s="45">
        <f>SUM(D4:D8)</f>
        <v>5646340</v>
      </c>
      <c r="L9" s="77" t="s">
        <v>9</v>
      </c>
      <c r="M9" s="79">
        <v>338499</v>
      </c>
      <c r="N9" s="78">
        <v>0</v>
      </c>
      <c r="O9" s="78">
        <v>3409</v>
      </c>
      <c r="P9" s="77">
        <v>126</v>
      </c>
      <c r="Q9" s="79">
        <v>0</v>
      </c>
      <c r="R9" s="78">
        <v>4</v>
      </c>
    </row>
    <row r="10" spans="1:18" x14ac:dyDescent="0.25">
      <c r="L10" s="77" t="s">
        <v>10</v>
      </c>
      <c r="M10" s="79">
        <v>400981</v>
      </c>
      <c r="N10" s="78">
        <v>0</v>
      </c>
      <c r="O10" s="78">
        <v>35495</v>
      </c>
      <c r="P10" s="77">
        <v>148</v>
      </c>
      <c r="Q10" s="79">
        <v>0</v>
      </c>
      <c r="R10" s="78">
        <v>27</v>
      </c>
    </row>
    <row r="11" spans="1:18" x14ac:dyDescent="0.25">
      <c r="L11" s="77" t="s">
        <v>11</v>
      </c>
      <c r="M11" s="78">
        <v>404575</v>
      </c>
      <c r="N11" s="78">
        <v>0</v>
      </c>
      <c r="O11" s="78">
        <v>54358</v>
      </c>
      <c r="P11" s="77">
        <v>132</v>
      </c>
      <c r="Q11" s="78">
        <v>0</v>
      </c>
      <c r="R11" s="78">
        <v>46</v>
      </c>
    </row>
    <row r="12" spans="1:18" x14ac:dyDescent="0.25">
      <c r="L12" s="77" t="s">
        <v>12</v>
      </c>
      <c r="M12" s="78">
        <v>354290</v>
      </c>
      <c r="N12" s="78">
        <v>0</v>
      </c>
      <c r="O12" s="78">
        <v>77447</v>
      </c>
      <c r="P12" s="77">
        <v>131</v>
      </c>
      <c r="Q12" s="78">
        <v>0</v>
      </c>
      <c r="R12" s="78">
        <v>62</v>
      </c>
    </row>
    <row r="13" spans="1:18" x14ac:dyDescent="0.25">
      <c r="L13" s="77" t="s">
        <v>13</v>
      </c>
      <c r="M13" s="78">
        <v>326277</v>
      </c>
      <c r="N13" s="78">
        <v>0</v>
      </c>
      <c r="O13" s="78">
        <v>117340</v>
      </c>
      <c r="P13" s="77">
        <v>149</v>
      </c>
      <c r="Q13" s="78">
        <v>0</v>
      </c>
      <c r="R13" s="78">
        <v>103</v>
      </c>
    </row>
    <row r="14" spans="1:18" x14ac:dyDescent="0.25">
      <c r="L14" s="77" t="s">
        <v>14</v>
      </c>
      <c r="M14" s="78">
        <v>106491</v>
      </c>
      <c r="N14" s="78">
        <v>0</v>
      </c>
      <c r="O14" s="78">
        <v>38476</v>
      </c>
      <c r="P14" s="77">
        <v>52</v>
      </c>
      <c r="Q14" s="78">
        <v>0</v>
      </c>
      <c r="R14" s="78">
        <v>37</v>
      </c>
    </row>
    <row r="15" spans="1:18" x14ac:dyDescent="0.25">
      <c r="L15" s="77" t="s">
        <v>15</v>
      </c>
      <c r="M15" s="78">
        <v>63416</v>
      </c>
      <c r="N15" s="78">
        <v>0</v>
      </c>
      <c r="O15" s="78">
        <v>18574</v>
      </c>
      <c r="P15" s="77">
        <v>25</v>
      </c>
      <c r="Q15" s="78">
        <v>0</v>
      </c>
      <c r="R15" s="78">
        <v>13</v>
      </c>
    </row>
    <row r="16" spans="1:18" x14ac:dyDescent="0.25">
      <c r="L16" s="77" t="s">
        <v>0</v>
      </c>
      <c r="M16" s="78">
        <f t="shared" ref="M16:R16" si="0">SUM(M4:M15)</f>
        <v>2658313</v>
      </c>
      <c r="N16" s="78">
        <f t="shared" si="0"/>
        <v>156757</v>
      </c>
      <c r="O16" s="78">
        <f t="shared" si="0"/>
        <v>345099</v>
      </c>
      <c r="P16" s="77">
        <f t="shared" si="0"/>
        <v>1046</v>
      </c>
      <c r="Q16" s="78">
        <f t="shared" si="0"/>
        <v>63</v>
      </c>
      <c r="R16" s="78">
        <f t="shared" si="0"/>
        <v>292</v>
      </c>
    </row>
    <row r="17" spans="1:27" x14ac:dyDescent="0.25">
      <c r="L17" s="141" t="s">
        <v>143</v>
      </c>
      <c r="M17" s="141"/>
      <c r="N17" s="141"/>
      <c r="O17" s="141"/>
      <c r="P17" s="141"/>
      <c r="Q17" s="141"/>
      <c r="R17" s="141"/>
      <c r="S17" s="80"/>
    </row>
    <row r="18" spans="1:27" x14ac:dyDescent="0.25">
      <c r="A18" s="128" t="s">
        <v>143</v>
      </c>
      <c r="B18" s="128"/>
      <c r="C18" s="128"/>
      <c r="D18" s="128"/>
      <c r="E18" s="128"/>
      <c r="F18" s="128"/>
      <c r="G18" s="128"/>
      <c r="H18" s="128"/>
      <c r="L18" s="130" t="s">
        <v>222</v>
      </c>
      <c r="M18" s="130"/>
      <c r="N18" s="130"/>
      <c r="O18" s="130"/>
      <c r="P18" s="130"/>
      <c r="Q18" s="130"/>
      <c r="R18" s="130"/>
    </row>
    <row r="19" spans="1:27" x14ac:dyDescent="0.25">
      <c r="L19" s="140"/>
      <c r="M19" s="132" t="s">
        <v>145</v>
      </c>
      <c r="N19" s="133"/>
      <c r="O19" s="133"/>
      <c r="P19" s="133"/>
      <c r="Q19" s="133"/>
      <c r="R19" s="133"/>
      <c r="S19" s="128" t="s">
        <v>147</v>
      </c>
      <c r="T19" s="128"/>
      <c r="U19" s="128"/>
      <c r="V19" s="128"/>
      <c r="W19" s="128"/>
      <c r="X19" s="128"/>
      <c r="Y19" s="128"/>
      <c r="Z19" s="128"/>
      <c r="AA19" s="128"/>
    </row>
    <row r="20" spans="1:27" x14ac:dyDescent="0.25">
      <c r="L20" s="140"/>
      <c r="M20" s="86" t="s">
        <v>1</v>
      </c>
      <c r="N20" s="86" t="s">
        <v>102</v>
      </c>
      <c r="O20" s="86" t="s">
        <v>103</v>
      </c>
      <c r="P20" s="86" t="s">
        <v>3</v>
      </c>
      <c r="Q20" s="86" t="s">
        <v>27</v>
      </c>
      <c r="R20" s="86" t="s">
        <v>0</v>
      </c>
    </row>
    <row r="21" spans="1:27" x14ac:dyDescent="0.25">
      <c r="L21" s="77">
        <v>2011</v>
      </c>
      <c r="M21" s="81">
        <v>1430918</v>
      </c>
      <c r="N21" s="81">
        <v>0</v>
      </c>
      <c r="O21" s="81">
        <v>56462</v>
      </c>
      <c r="P21" s="82">
        <v>129369</v>
      </c>
      <c r="Q21" s="81">
        <v>812</v>
      </c>
      <c r="R21" s="81">
        <v>1617561</v>
      </c>
      <c r="S21" s="50"/>
      <c r="T21" s="50"/>
      <c r="U21" s="50"/>
    </row>
    <row r="22" spans="1:27" x14ac:dyDescent="0.25">
      <c r="L22" s="77">
        <v>2012</v>
      </c>
      <c r="M22" s="81">
        <v>984785</v>
      </c>
      <c r="N22" s="81">
        <v>47</v>
      </c>
      <c r="O22" s="81">
        <v>53702</v>
      </c>
      <c r="P22" s="82">
        <v>262337</v>
      </c>
      <c r="Q22" s="81">
        <v>1372</v>
      </c>
      <c r="R22" s="81">
        <v>1302243</v>
      </c>
      <c r="S22" s="50"/>
      <c r="T22" s="50"/>
      <c r="U22" s="50"/>
    </row>
    <row r="23" spans="1:27" x14ac:dyDescent="0.25">
      <c r="L23" s="77">
        <v>2013</v>
      </c>
      <c r="M23" s="81">
        <v>1245654</v>
      </c>
      <c r="N23" s="81">
        <v>1025</v>
      </c>
      <c r="O23" s="81">
        <v>95525</v>
      </c>
      <c r="P23" s="82">
        <v>191814</v>
      </c>
      <c r="Q23" s="81">
        <v>1066</v>
      </c>
      <c r="R23" s="81">
        <v>1535084</v>
      </c>
      <c r="S23" s="50"/>
      <c r="T23" s="50"/>
      <c r="U23" s="50"/>
    </row>
    <row r="24" spans="1:27" x14ac:dyDescent="0.25">
      <c r="L24" s="77">
        <v>2014</v>
      </c>
      <c r="M24" s="81">
        <v>1336437</v>
      </c>
      <c r="N24" s="81">
        <v>1058</v>
      </c>
      <c r="O24" s="81">
        <v>79089</v>
      </c>
      <c r="P24" s="82">
        <v>169065</v>
      </c>
      <c r="Q24" s="81">
        <v>875</v>
      </c>
      <c r="R24" s="81">
        <v>1586524</v>
      </c>
      <c r="S24" s="50"/>
      <c r="T24" s="50"/>
      <c r="U24" s="50"/>
    </row>
    <row r="25" spans="1:27" x14ac:dyDescent="0.25">
      <c r="L25" s="77">
        <v>2015</v>
      </c>
      <c r="M25" s="81">
        <v>1703219</v>
      </c>
      <c r="N25" s="81">
        <v>1365</v>
      </c>
      <c r="O25" s="81">
        <v>59193</v>
      </c>
      <c r="P25" s="82">
        <v>193484</v>
      </c>
      <c r="Q25" s="81">
        <v>1587</v>
      </c>
      <c r="R25" s="81">
        <v>1958848</v>
      </c>
      <c r="S25" s="50"/>
      <c r="T25" s="50"/>
      <c r="U25" s="50"/>
    </row>
    <row r="26" spans="1:27" ht="18" customHeight="1" x14ac:dyDescent="0.25">
      <c r="L26" s="77">
        <v>2016</v>
      </c>
      <c r="M26" s="83">
        <v>1627372</v>
      </c>
      <c r="N26" s="81">
        <v>5901</v>
      </c>
      <c r="O26" s="81">
        <v>72165</v>
      </c>
      <c r="P26" s="82">
        <v>251249</v>
      </c>
      <c r="Q26" s="83">
        <v>1634</v>
      </c>
      <c r="R26" s="81">
        <v>1958321</v>
      </c>
      <c r="S26" s="50"/>
      <c r="T26" s="50"/>
      <c r="U26" s="50"/>
    </row>
    <row r="27" spans="1:27" x14ac:dyDescent="0.25">
      <c r="L27" s="77">
        <v>2017</v>
      </c>
      <c r="M27" s="81">
        <v>1676470</v>
      </c>
      <c r="N27" s="81">
        <v>1869</v>
      </c>
      <c r="O27" s="81">
        <v>115104</v>
      </c>
      <c r="P27" s="82">
        <v>340334</v>
      </c>
      <c r="Q27" s="81">
        <v>0</v>
      </c>
      <c r="R27" s="81">
        <v>2133777</v>
      </c>
      <c r="S27" s="50"/>
      <c r="T27" s="50"/>
      <c r="U27" s="50"/>
    </row>
    <row r="28" spans="1:27" x14ac:dyDescent="0.25">
      <c r="L28" s="77">
        <v>2018</v>
      </c>
      <c r="M28" s="81">
        <v>2051782</v>
      </c>
      <c r="N28" s="81">
        <v>2139</v>
      </c>
      <c r="O28" s="81">
        <v>101090</v>
      </c>
      <c r="P28" s="82">
        <v>274552</v>
      </c>
      <c r="Q28" s="81">
        <v>586</v>
      </c>
      <c r="R28" s="81">
        <v>2430149</v>
      </c>
      <c r="S28" s="50"/>
      <c r="T28" s="50"/>
      <c r="U28" s="50"/>
    </row>
    <row r="29" spans="1:27" x14ac:dyDescent="0.25">
      <c r="L29" s="77">
        <v>2019</v>
      </c>
      <c r="M29" s="81">
        <v>2217496</v>
      </c>
      <c r="N29" s="81">
        <v>673</v>
      </c>
      <c r="O29" s="81">
        <v>43757</v>
      </c>
      <c r="P29" s="82">
        <v>396387</v>
      </c>
      <c r="Q29" s="81">
        <v>0</v>
      </c>
      <c r="R29" s="81">
        <v>2658313</v>
      </c>
      <c r="S29" s="50"/>
      <c r="T29" s="50"/>
      <c r="U29" s="50"/>
    </row>
    <row r="30" spans="1:27" x14ac:dyDescent="0.25">
      <c r="L30" s="77">
        <v>2020</v>
      </c>
      <c r="M30" s="81">
        <v>156757</v>
      </c>
      <c r="N30" s="81">
        <v>0</v>
      </c>
      <c r="O30" s="81">
        <v>0</v>
      </c>
      <c r="P30" s="82">
        <v>0</v>
      </c>
      <c r="Q30" s="81">
        <v>0</v>
      </c>
      <c r="R30" s="81">
        <v>156757</v>
      </c>
      <c r="S30" s="50"/>
      <c r="T30" s="50"/>
      <c r="U30" s="50"/>
    </row>
    <row r="31" spans="1:27" x14ac:dyDescent="0.25">
      <c r="L31" s="77">
        <v>2021</v>
      </c>
      <c r="M31" s="81">
        <v>300626</v>
      </c>
      <c r="N31" s="81">
        <v>20</v>
      </c>
      <c r="O31" s="81">
        <v>2796</v>
      </c>
      <c r="P31" s="82">
        <v>41657</v>
      </c>
      <c r="Q31" s="81">
        <v>0</v>
      </c>
      <c r="R31" s="81">
        <v>345099</v>
      </c>
      <c r="S31" s="50"/>
      <c r="T31" s="50"/>
      <c r="U31" s="50"/>
    </row>
    <row r="32" spans="1:27" x14ac:dyDescent="0.25">
      <c r="L32" s="128" t="s">
        <v>143</v>
      </c>
      <c r="M32" s="128"/>
      <c r="N32" s="128"/>
      <c r="O32" s="128"/>
      <c r="P32" s="128"/>
      <c r="Q32" s="128"/>
      <c r="R32" s="128"/>
      <c r="S32" s="80"/>
    </row>
    <row r="37" spans="1:9" x14ac:dyDescent="0.25">
      <c r="A37" s="128" t="s">
        <v>144</v>
      </c>
      <c r="B37" s="128"/>
      <c r="C37" s="128"/>
      <c r="D37" s="128"/>
      <c r="E37" s="128"/>
      <c r="F37" s="128"/>
      <c r="G37" s="128"/>
      <c r="H37" s="128"/>
      <c r="I37" s="128"/>
    </row>
  </sheetData>
  <mergeCells count="14">
    <mergeCell ref="A37:I37"/>
    <mergeCell ref="S19:AA19"/>
    <mergeCell ref="L1:R1"/>
    <mergeCell ref="M2:O2"/>
    <mergeCell ref="P2:R2"/>
    <mergeCell ref="M19:R19"/>
    <mergeCell ref="A1:E1"/>
    <mergeCell ref="E2:G2"/>
    <mergeCell ref="L18:R18"/>
    <mergeCell ref="A18:H18"/>
    <mergeCell ref="L2:L3"/>
    <mergeCell ref="L19:L20"/>
    <mergeCell ref="L17:R17"/>
    <mergeCell ref="L32:R32"/>
  </mergeCells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1:F18"/>
  <sheetViews>
    <sheetView workbookViewId="0">
      <selection sqref="A1:E1"/>
    </sheetView>
  </sheetViews>
  <sheetFormatPr baseColWidth="10" defaultColWidth="9.140625" defaultRowHeight="15" x14ac:dyDescent="0.25"/>
  <cols>
    <col min="1" max="1014" width="11.140625"/>
  </cols>
  <sheetData>
    <row r="1" spans="1:5" x14ac:dyDescent="0.25">
      <c r="A1" s="142" t="s">
        <v>89</v>
      </c>
      <c r="B1" s="143"/>
      <c r="C1" s="143"/>
      <c r="D1" s="143"/>
      <c r="E1" s="144"/>
    </row>
    <row r="2" spans="1:5" ht="22.5" x14ac:dyDescent="0.25">
      <c r="A2" s="41"/>
      <c r="B2" s="42" t="s">
        <v>30</v>
      </c>
      <c r="C2" s="42" t="s">
        <v>31</v>
      </c>
      <c r="D2" s="42" t="s">
        <v>32</v>
      </c>
      <c r="E2" s="42" t="s">
        <v>33</v>
      </c>
    </row>
    <row r="3" spans="1:5" x14ac:dyDescent="0.25">
      <c r="A3" s="43">
        <v>2011</v>
      </c>
      <c r="B3" s="44">
        <v>1577</v>
      </c>
      <c r="C3" s="44">
        <v>1643</v>
      </c>
      <c r="D3" s="44">
        <v>8034</v>
      </c>
      <c r="E3" s="44">
        <v>11255</v>
      </c>
    </row>
    <row r="4" spans="1:5" x14ac:dyDescent="0.25">
      <c r="A4" s="43">
        <v>2012</v>
      </c>
      <c r="B4" s="44">
        <v>1528</v>
      </c>
      <c r="C4" s="44">
        <v>1624</v>
      </c>
      <c r="D4" s="44">
        <v>8408</v>
      </c>
      <c r="E4" s="44">
        <v>11561</v>
      </c>
    </row>
    <row r="5" spans="1:5" x14ac:dyDescent="0.25">
      <c r="A5" s="43">
        <v>2013</v>
      </c>
      <c r="B5" s="44">
        <v>1424</v>
      </c>
      <c r="C5" s="44">
        <v>1310</v>
      </c>
      <c r="D5" s="44">
        <v>8737</v>
      </c>
      <c r="E5" s="44">
        <v>11471</v>
      </c>
    </row>
    <row r="6" spans="1:5" x14ac:dyDescent="0.25">
      <c r="A6" s="43">
        <v>2014</v>
      </c>
      <c r="B6" s="44">
        <v>1446</v>
      </c>
      <c r="C6" s="44">
        <v>1319</v>
      </c>
      <c r="D6" s="44">
        <v>9872</v>
      </c>
      <c r="E6" s="44">
        <v>12639</v>
      </c>
    </row>
    <row r="7" spans="1:5" x14ac:dyDescent="0.25">
      <c r="A7" s="43">
        <v>2015</v>
      </c>
      <c r="B7" s="44">
        <v>1525</v>
      </c>
      <c r="C7" s="44">
        <v>1216</v>
      </c>
      <c r="D7" s="44">
        <v>10730</v>
      </c>
      <c r="E7" s="44">
        <v>13471</v>
      </c>
    </row>
    <row r="8" spans="1:5" x14ac:dyDescent="0.25">
      <c r="A8" s="43">
        <v>2016</v>
      </c>
      <c r="B8" s="44">
        <v>1542</v>
      </c>
      <c r="C8" s="44">
        <v>1546</v>
      </c>
      <c r="D8" s="44">
        <v>11578</v>
      </c>
      <c r="E8" s="44">
        <v>14676</v>
      </c>
    </row>
    <row r="9" spans="1:5" x14ac:dyDescent="0.25">
      <c r="A9" s="43">
        <v>2017</v>
      </c>
      <c r="B9" s="44">
        <v>1553</v>
      </c>
      <c r="C9" s="44">
        <v>1610</v>
      </c>
      <c r="D9" s="44">
        <v>12244</v>
      </c>
      <c r="E9" s="44">
        <v>15409</v>
      </c>
    </row>
    <row r="10" spans="1:5" x14ac:dyDescent="0.25">
      <c r="A10" s="43">
        <v>2018</v>
      </c>
      <c r="B10" s="44">
        <v>1695</v>
      </c>
      <c r="C10" s="44">
        <v>1415</v>
      </c>
      <c r="D10" s="44">
        <v>13095</v>
      </c>
      <c r="E10" s="44">
        <v>16206</v>
      </c>
    </row>
    <row r="11" spans="1:5" x14ac:dyDescent="0.25">
      <c r="A11" s="43">
        <v>2019</v>
      </c>
      <c r="B11" s="44">
        <v>1545</v>
      </c>
      <c r="C11" s="44">
        <v>1224</v>
      </c>
      <c r="D11" s="44">
        <v>13537</v>
      </c>
      <c r="E11" s="44">
        <v>16306</v>
      </c>
    </row>
    <row r="12" spans="1:5" x14ac:dyDescent="0.25">
      <c r="A12" s="43">
        <v>2020</v>
      </c>
      <c r="B12" s="45">
        <v>979</v>
      </c>
      <c r="C12" s="45">
        <v>525</v>
      </c>
      <c r="D12" s="45">
        <v>10823</v>
      </c>
      <c r="E12" s="45">
        <v>12327</v>
      </c>
    </row>
    <row r="13" spans="1:5" x14ac:dyDescent="0.25">
      <c r="A13" s="43">
        <v>2021</v>
      </c>
      <c r="B13" s="45">
        <v>1109</v>
      </c>
      <c r="C13" s="45">
        <v>357</v>
      </c>
      <c r="D13" s="45">
        <v>12256</v>
      </c>
      <c r="E13" s="45">
        <v>13721</v>
      </c>
    </row>
    <row r="14" spans="1:5" x14ac:dyDescent="0.25">
      <c r="A14" s="129"/>
      <c r="B14" s="129"/>
      <c r="C14" s="129"/>
      <c r="D14" s="129"/>
      <c r="E14" s="129"/>
    </row>
    <row r="18" spans="1:6" x14ac:dyDescent="0.25">
      <c r="A18" s="128" t="s">
        <v>146</v>
      </c>
      <c r="B18" s="128"/>
      <c r="C18" s="128"/>
      <c r="D18" s="128"/>
      <c r="E18" s="128"/>
      <c r="F18" s="128"/>
    </row>
  </sheetData>
  <mergeCells count="3">
    <mergeCell ref="A1:E1"/>
    <mergeCell ref="A14:E14"/>
    <mergeCell ref="A18:F18"/>
  </mergeCells>
  <pageMargins left="0.75" right="0.75" top="1" bottom="1" header="0.51180555555555496" footer="0.51180555555555496"/>
  <pageSetup paperSize="9" firstPageNumber="0" orientation="portrait" useFirstPageNumber="1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1:I18"/>
  <sheetViews>
    <sheetView workbookViewId="0"/>
  </sheetViews>
  <sheetFormatPr baseColWidth="10" defaultColWidth="9.140625" defaultRowHeight="15" x14ac:dyDescent="0.25"/>
  <cols>
    <col min="2" max="2" width="7.85546875" bestFit="1" customWidth="1"/>
    <col min="3" max="5" width="10.140625" bestFit="1" customWidth="1"/>
  </cols>
  <sheetData>
    <row r="1" spans="2:9" ht="33.75" x14ac:dyDescent="0.25">
      <c r="B1" s="41"/>
      <c r="C1" s="42" t="s">
        <v>34</v>
      </c>
      <c r="D1" s="42" t="s">
        <v>35</v>
      </c>
      <c r="E1" s="42" t="s">
        <v>98</v>
      </c>
    </row>
    <row r="2" spans="2:9" x14ac:dyDescent="0.25">
      <c r="B2" s="43" t="s">
        <v>36</v>
      </c>
      <c r="C2" s="44">
        <v>1134021</v>
      </c>
      <c r="D2" s="44">
        <v>1033684</v>
      </c>
      <c r="E2" s="44">
        <v>813028</v>
      </c>
      <c r="F2" s="53">
        <f>E2/D2</f>
        <v>0.78653437607624765</v>
      </c>
      <c r="G2" s="53">
        <f>E2/C2</f>
        <v>0.71694263157384208</v>
      </c>
      <c r="I2" s="53">
        <f>D2/C2</f>
        <v>0.91152103885201419</v>
      </c>
    </row>
    <row r="3" spans="2:9" x14ac:dyDescent="0.25">
      <c r="B3" s="43" t="s">
        <v>37</v>
      </c>
      <c r="C3" s="44">
        <v>1210661</v>
      </c>
      <c r="D3" s="44">
        <v>1134028</v>
      </c>
      <c r="E3" s="44">
        <v>892544</v>
      </c>
      <c r="F3" s="53">
        <f t="shared" ref="F3:F13" si="0">E3/D3</f>
        <v>0.7870564042510414</v>
      </c>
      <c r="G3" s="53">
        <f t="shared" ref="G3:G13" si="1">E3/C3</f>
        <v>0.73723693089973164</v>
      </c>
      <c r="I3" s="53">
        <f t="shared" ref="I3:I13" si="2">D3/C3</f>
        <v>0.93670152090469583</v>
      </c>
    </row>
    <row r="4" spans="2:9" x14ac:dyDescent="0.25">
      <c r="B4" s="43" t="s">
        <v>38</v>
      </c>
      <c r="C4" s="44">
        <v>1397234</v>
      </c>
      <c r="D4" s="44">
        <v>1148592</v>
      </c>
      <c r="E4" s="44">
        <v>1224055</v>
      </c>
      <c r="F4" s="53">
        <f t="shared" si="0"/>
        <v>1.065700440191121</v>
      </c>
      <c r="G4" s="53">
        <f t="shared" si="1"/>
        <v>0.87605583603032844</v>
      </c>
      <c r="I4" s="53">
        <f t="shared" si="2"/>
        <v>0.82204698711883617</v>
      </c>
    </row>
    <row r="5" spans="2:9" x14ac:dyDescent="0.25">
      <c r="B5" s="43" t="s">
        <v>39</v>
      </c>
      <c r="C5" s="44">
        <v>1436703</v>
      </c>
      <c r="D5" s="44">
        <v>697881</v>
      </c>
      <c r="E5" s="44">
        <v>1051123</v>
      </c>
      <c r="F5" s="53">
        <f t="shared" si="0"/>
        <v>1.5061636582741185</v>
      </c>
      <c r="G5" s="53">
        <f t="shared" si="1"/>
        <v>0.73162163648297529</v>
      </c>
      <c r="I5" s="53">
        <f t="shared" si="2"/>
        <v>0.48575175244988006</v>
      </c>
    </row>
    <row r="6" spans="2:9" x14ac:dyDescent="0.25">
      <c r="B6" s="43" t="s">
        <v>40</v>
      </c>
      <c r="C6" s="44">
        <v>1665418</v>
      </c>
      <c r="D6" s="44">
        <v>856466</v>
      </c>
      <c r="E6" s="44">
        <v>1169806</v>
      </c>
      <c r="F6" s="53">
        <f t="shared" si="0"/>
        <v>1.3658522346479602</v>
      </c>
      <c r="G6" s="53">
        <f t="shared" si="1"/>
        <v>0.70240984545621576</v>
      </c>
      <c r="I6" s="53">
        <f t="shared" si="2"/>
        <v>0.51426488725353037</v>
      </c>
    </row>
    <row r="7" spans="2:9" x14ac:dyDescent="0.25">
      <c r="B7" s="43" t="s">
        <v>41</v>
      </c>
      <c r="C7" s="44">
        <v>1486104</v>
      </c>
      <c r="D7" s="44">
        <v>999238</v>
      </c>
      <c r="E7" s="44">
        <v>1310798</v>
      </c>
      <c r="F7" s="53">
        <f t="shared" si="0"/>
        <v>1.3117975897633998</v>
      </c>
      <c r="G7" s="53">
        <f t="shared" si="1"/>
        <v>0.88203651965138374</v>
      </c>
      <c r="I7" s="53">
        <f t="shared" si="2"/>
        <v>0.6723876660045327</v>
      </c>
    </row>
    <row r="8" spans="2:9" x14ac:dyDescent="0.25">
      <c r="B8" s="43" t="s">
        <v>42</v>
      </c>
      <c r="C8" s="44">
        <v>1685808</v>
      </c>
      <c r="D8" s="44">
        <v>1302335</v>
      </c>
      <c r="E8" s="44">
        <v>1372493</v>
      </c>
      <c r="F8" s="53">
        <f t="shared" si="0"/>
        <v>1.0538709318262967</v>
      </c>
      <c r="G8" s="53">
        <f t="shared" si="1"/>
        <v>0.81414550174159805</v>
      </c>
      <c r="I8" s="53">
        <f t="shared" si="2"/>
        <v>0.77252866281332155</v>
      </c>
    </row>
    <row r="9" spans="2:9" x14ac:dyDescent="0.25">
      <c r="B9" s="43" t="s">
        <v>43</v>
      </c>
      <c r="C9" s="44">
        <v>1436404</v>
      </c>
      <c r="D9" s="44">
        <v>1145015</v>
      </c>
      <c r="E9" s="44">
        <v>1275378</v>
      </c>
      <c r="F9" s="53">
        <f t="shared" si="0"/>
        <v>1.1138526569520923</v>
      </c>
      <c r="G9" s="53">
        <f t="shared" si="1"/>
        <v>0.88789644139114066</v>
      </c>
      <c r="I9" s="53">
        <f t="shared" si="2"/>
        <v>0.79713994113076825</v>
      </c>
    </row>
    <row r="10" spans="2:9" x14ac:dyDescent="0.25">
      <c r="B10" s="43" t="s">
        <v>44</v>
      </c>
      <c r="C10" s="44">
        <v>1339796</v>
      </c>
      <c r="D10" s="44">
        <v>991818</v>
      </c>
      <c r="E10" s="44">
        <v>1203100</v>
      </c>
      <c r="F10" s="53">
        <f t="shared" si="0"/>
        <v>1.2130249703070524</v>
      </c>
      <c r="G10" s="53">
        <f t="shared" si="1"/>
        <v>0.89797252716085141</v>
      </c>
      <c r="I10" s="53">
        <f t="shared" si="2"/>
        <v>0.74027538520789737</v>
      </c>
    </row>
    <row r="11" spans="2:9" x14ac:dyDescent="0.25">
      <c r="B11" s="43" t="s">
        <v>45</v>
      </c>
      <c r="C11" s="44">
        <v>1399709</v>
      </c>
      <c r="D11" s="44">
        <v>1081736</v>
      </c>
      <c r="E11" s="44">
        <v>1169158</v>
      </c>
      <c r="F11" s="53">
        <f t="shared" si="0"/>
        <v>1.0808163914300717</v>
      </c>
      <c r="G11" s="53">
        <f t="shared" si="1"/>
        <v>0.83528647740351747</v>
      </c>
      <c r="I11" s="53">
        <f t="shared" si="2"/>
        <v>0.77282920949997469</v>
      </c>
    </row>
    <row r="12" spans="2:9" x14ac:dyDescent="0.25">
      <c r="B12" s="43" t="s">
        <v>46</v>
      </c>
      <c r="C12" s="45">
        <v>1143218</v>
      </c>
      <c r="D12" s="45">
        <v>943199</v>
      </c>
      <c r="E12" s="45">
        <v>1092541</v>
      </c>
      <c r="F12" s="53">
        <f t="shared" si="0"/>
        <v>1.1583356216450611</v>
      </c>
      <c r="G12" s="53">
        <f t="shared" si="1"/>
        <v>0.95567162168545283</v>
      </c>
      <c r="I12" s="53">
        <f t="shared" si="2"/>
        <v>0.82503861905603304</v>
      </c>
    </row>
    <row r="13" spans="2:9" x14ac:dyDescent="0.25">
      <c r="B13" s="43" t="s">
        <v>47</v>
      </c>
      <c r="C13" s="45">
        <v>971323</v>
      </c>
      <c r="D13" s="45">
        <v>1001693</v>
      </c>
      <c r="E13" s="45">
        <v>1147710</v>
      </c>
      <c r="F13" s="53">
        <f t="shared" si="0"/>
        <v>1.1457702110327217</v>
      </c>
      <c r="G13" s="53">
        <f t="shared" si="1"/>
        <v>1.1815945880000782</v>
      </c>
      <c r="I13" s="53">
        <f t="shared" si="2"/>
        <v>1.0312666332414655</v>
      </c>
    </row>
    <row r="14" spans="2:9" x14ac:dyDescent="0.25">
      <c r="C14" s="13">
        <f>SUM(C2:C13)</f>
        <v>16306399</v>
      </c>
      <c r="D14" s="13">
        <f t="shared" ref="D14:E14" si="3">SUM(D2:D13)</f>
        <v>12335685</v>
      </c>
      <c r="E14" s="13">
        <f t="shared" si="3"/>
        <v>13721734</v>
      </c>
    </row>
    <row r="18" spans="1:9" x14ac:dyDescent="0.25">
      <c r="A18" s="128" t="s">
        <v>146</v>
      </c>
      <c r="B18" s="128"/>
      <c r="C18" s="128"/>
      <c r="D18" s="128"/>
      <c r="E18" s="128"/>
      <c r="F18" s="128"/>
      <c r="G18" s="128"/>
      <c r="H18" s="128"/>
      <c r="I18" s="128"/>
    </row>
  </sheetData>
  <mergeCells count="1">
    <mergeCell ref="A18:I18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1:F26"/>
  <sheetViews>
    <sheetView workbookViewId="0">
      <selection activeCell="G7" sqref="G7"/>
    </sheetView>
  </sheetViews>
  <sheetFormatPr baseColWidth="10" defaultColWidth="9.140625" defaultRowHeight="15" x14ac:dyDescent="0.25"/>
  <cols>
    <col min="1" max="1" width="11.140625"/>
    <col min="2" max="2" width="8.28515625"/>
    <col min="3" max="1017" width="11.140625"/>
  </cols>
  <sheetData>
    <row r="1" spans="1:6" x14ac:dyDescent="0.25">
      <c r="A1" s="146" t="s">
        <v>183</v>
      </c>
      <c r="B1" s="147"/>
      <c r="C1" s="147"/>
      <c r="D1" s="147"/>
      <c r="E1" s="147"/>
      <c r="F1" s="148"/>
    </row>
    <row r="2" spans="1:6" ht="27" customHeight="1" x14ac:dyDescent="0.25">
      <c r="A2" s="149"/>
      <c r="B2" s="150"/>
      <c r="C2" s="87" t="s">
        <v>48</v>
      </c>
      <c r="D2" s="87" t="s">
        <v>49</v>
      </c>
      <c r="E2" s="87" t="s">
        <v>50</v>
      </c>
      <c r="F2" s="87" t="s">
        <v>51</v>
      </c>
    </row>
    <row r="3" spans="1:6" x14ac:dyDescent="0.25">
      <c r="A3" s="152" t="s">
        <v>25</v>
      </c>
      <c r="B3" s="46">
        <v>2010</v>
      </c>
      <c r="C3" s="47">
        <v>516641</v>
      </c>
      <c r="D3" s="47">
        <v>70603</v>
      </c>
      <c r="E3" s="47">
        <v>1694</v>
      </c>
      <c r="F3" s="47">
        <v>94549</v>
      </c>
    </row>
    <row r="4" spans="1:6" x14ac:dyDescent="0.25">
      <c r="A4" s="153"/>
      <c r="B4" s="46">
        <v>2019</v>
      </c>
      <c r="C4" s="47">
        <v>578231</v>
      </c>
      <c r="D4" s="47">
        <v>104907</v>
      </c>
      <c r="E4" s="47">
        <v>2055</v>
      </c>
      <c r="F4" s="47">
        <v>103883</v>
      </c>
    </row>
    <row r="5" spans="1:6" x14ac:dyDescent="0.25">
      <c r="A5" s="153"/>
      <c r="B5" s="46">
        <v>2020</v>
      </c>
      <c r="C5" s="47">
        <v>576862</v>
      </c>
      <c r="D5" s="47">
        <v>108372</v>
      </c>
      <c r="E5" s="47">
        <v>1710</v>
      </c>
      <c r="F5" s="47">
        <v>103848</v>
      </c>
    </row>
    <row r="6" spans="1:6" x14ac:dyDescent="0.25">
      <c r="A6" s="154"/>
      <c r="B6" s="46">
        <v>2021</v>
      </c>
      <c r="C6" s="47">
        <v>578589</v>
      </c>
      <c r="D6" s="47">
        <v>112419</v>
      </c>
      <c r="E6" s="47">
        <v>1732</v>
      </c>
      <c r="F6" s="47">
        <v>104897</v>
      </c>
    </row>
    <row r="7" spans="1:6" x14ac:dyDescent="0.25">
      <c r="A7" s="152" t="s">
        <v>3</v>
      </c>
      <c r="B7" s="46">
        <v>2010</v>
      </c>
      <c r="C7" s="47">
        <v>76702</v>
      </c>
      <c r="D7" s="47">
        <v>16034</v>
      </c>
      <c r="E7" s="47">
        <v>337</v>
      </c>
      <c r="F7" s="47">
        <v>21943</v>
      </c>
    </row>
    <row r="8" spans="1:6" x14ac:dyDescent="0.25">
      <c r="A8" s="153"/>
      <c r="B8" s="46">
        <v>2019</v>
      </c>
      <c r="C8" s="47">
        <v>93476</v>
      </c>
      <c r="D8" s="47">
        <v>26987</v>
      </c>
      <c r="E8" s="47">
        <v>442</v>
      </c>
      <c r="F8" s="47">
        <v>26888</v>
      </c>
    </row>
    <row r="9" spans="1:6" x14ac:dyDescent="0.25">
      <c r="A9" s="153"/>
      <c r="B9" s="46">
        <v>2020</v>
      </c>
      <c r="C9" s="47">
        <v>93877</v>
      </c>
      <c r="D9" s="47">
        <v>27418</v>
      </c>
      <c r="E9" s="47">
        <v>403</v>
      </c>
      <c r="F9" s="47">
        <v>26896</v>
      </c>
    </row>
    <row r="10" spans="1:6" x14ac:dyDescent="0.25">
      <c r="A10" s="154"/>
      <c r="B10" s="46">
        <v>2021</v>
      </c>
      <c r="C10" s="47">
        <v>95574</v>
      </c>
      <c r="D10" s="47">
        <v>28183</v>
      </c>
      <c r="E10" s="47">
        <v>387</v>
      </c>
      <c r="F10" s="47">
        <v>27436</v>
      </c>
    </row>
    <row r="11" spans="1:6" x14ac:dyDescent="0.25">
      <c r="A11" s="152" t="s">
        <v>2</v>
      </c>
      <c r="B11" s="46">
        <v>2010</v>
      </c>
      <c r="C11" s="47">
        <v>52043</v>
      </c>
      <c r="D11" s="47">
        <v>8770</v>
      </c>
      <c r="E11" s="47">
        <v>208</v>
      </c>
      <c r="F11" s="47">
        <v>12605</v>
      </c>
    </row>
    <row r="12" spans="1:6" x14ac:dyDescent="0.25">
      <c r="A12" s="153"/>
      <c r="B12" s="46">
        <v>2019</v>
      </c>
      <c r="C12" s="47">
        <v>54318</v>
      </c>
      <c r="D12" s="47">
        <v>12060</v>
      </c>
      <c r="E12" s="47">
        <v>272</v>
      </c>
      <c r="F12" s="47">
        <v>12795</v>
      </c>
    </row>
    <row r="13" spans="1:6" x14ac:dyDescent="0.25">
      <c r="A13" s="153"/>
      <c r="B13" s="46">
        <v>2020</v>
      </c>
      <c r="C13" s="47">
        <v>54717</v>
      </c>
      <c r="D13" s="47">
        <v>12457</v>
      </c>
      <c r="E13" s="47">
        <v>237</v>
      </c>
      <c r="F13" s="47">
        <v>12897</v>
      </c>
    </row>
    <row r="14" spans="1:6" x14ac:dyDescent="0.25">
      <c r="A14" s="154"/>
      <c r="B14" s="46">
        <v>2021</v>
      </c>
      <c r="C14" s="47">
        <v>55340</v>
      </c>
      <c r="D14" s="47">
        <v>13049</v>
      </c>
      <c r="E14" s="47">
        <v>254</v>
      </c>
      <c r="F14" s="47">
        <v>13067</v>
      </c>
    </row>
    <row r="15" spans="1:6" x14ac:dyDescent="0.25">
      <c r="A15" s="152" t="s">
        <v>26</v>
      </c>
      <c r="B15" s="46">
        <v>2010</v>
      </c>
      <c r="C15" s="47">
        <v>5084</v>
      </c>
      <c r="D15" s="47">
        <v>3548</v>
      </c>
      <c r="E15" s="47">
        <v>44</v>
      </c>
      <c r="F15" s="47">
        <v>2177</v>
      </c>
    </row>
    <row r="16" spans="1:6" x14ac:dyDescent="0.25">
      <c r="A16" s="153"/>
      <c r="B16" s="46">
        <v>2019</v>
      </c>
      <c r="C16" s="47">
        <v>7358</v>
      </c>
      <c r="D16" s="47">
        <v>5170</v>
      </c>
      <c r="E16" s="47">
        <v>44</v>
      </c>
      <c r="F16" s="47">
        <v>2851</v>
      </c>
    </row>
    <row r="17" spans="1:6" x14ac:dyDescent="0.25">
      <c r="A17" s="153"/>
      <c r="B17" s="46">
        <v>2020</v>
      </c>
      <c r="C17" s="47">
        <v>7443</v>
      </c>
      <c r="D17" s="47">
        <v>5100</v>
      </c>
      <c r="E17" s="47">
        <v>26</v>
      </c>
      <c r="F17" s="47">
        <v>2830</v>
      </c>
    </row>
    <row r="18" spans="1:6" x14ac:dyDescent="0.25">
      <c r="A18" s="154"/>
      <c r="B18" s="46">
        <v>2021</v>
      </c>
      <c r="C18" s="47">
        <v>7659</v>
      </c>
      <c r="D18" s="47">
        <v>5185</v>
      </c>
      <c r="E18" s="47">
        <v>34</v>
      </c>
      <c r="F18" s="47">
        <v>2808</v>
      </c>
    </row>
    <row r="19" spans="1:6" ht="15" customHeight="1" x14ac:dyDescent="0.25">
      <c r="A19" s="155" t="s">
        <v>52</v>
      </c>
      <c r="B19" s="48">
        <v>2010</v>
      </c>
      <c r="C19" s="49">
        <v>650541</v>
      </c>
      <c r="D19" s="49">
        <v>98968</v>
      </c>
      <c r="E19" s="49">
        <v>2283</v>
      </c>
      <c r="F19" s="49">
        <v>131295</v>
      </c>
    </row>
    <row r="20" spans="1:6" x14ac:dyDescent="0.25">
      <c r="A20" s="156"/>
      <c r="B20" s="48">
        <v>2019</v>
      </c>
      <c r="C20" s="49">
        <f>C4+C8+C12+C16</f>
        <v>733383</v>
      </c>
      <c r="D20" s="49">
        <f>D4+D8+D12+D16</f>
        <v>149124</v>
      </c>
      <c r="E20" s="49">
        <f>E4+E8+E12+E16</f>
        <v>2813</v>
      </c>
      <c r="F20" s="49">
        <f>F4+F8+F12+F16</f>
        <v>146417</v>
      </c>
    </row>
    <row r="21" spans="1:6" x14ac:dyDescent="0.25">
      <c r="A21" s="156"/>
      <c r="B21" s="48">
        <v>2020</v>
      </c>
      <c r="C21" s="49">
        <v>732973</v>
      </c>
      <c r="D21" s="49">
        <v>153362</v>
      </c>
      <c r="E21" s="49">
        <v>2376</v>
      </c>
      <c r="F21" s="49">
        <v>146493</v>
      </c>
    </row>
    <row r="22" spans="1:6" x14ac:dyDescent="0.25">
      <c r="A22" s="157"/>
      <c r="B22" s="48">
        <v>2021</v>
      </c>
      <c r="C22" s="49">
        <v>737236</v>
      </c>
      <c r="D22" s="49">
        <v>158851</v>
      </c>
      <c r="E22" s="49">
        <v>2407</v>
      </c>
      <c r="F22" s="49">
        <v>148230</v>
      </c>
    </row>
    <row r="23" spans="1:6" x14ac:dyDescent="0.25">
      <c r="A23" s="145" t="s">
        <v>149</v>
      </c>
      <c r="B23" s="145"/>
      <c r="C23" s="145"/>
      <c r="D23" s="145"/>
      <c r="E23" s="145"/>
      <c r="F23" s="145"/>
    </row>
    <row r="24" spans="1:6" x14ac:dyDescent="0.25">
      <c r="A24" s="151" t="s">
        <v>148</v>
      </c>
      <c r="B24" s="151"/>
      <c r="C24" s="151"/>
      <c r="D24" s="151"/>
      <c r="E24" s="151"/>
      <c r="F24" s="151"/>
    </row>
    <row r="25" spans="1:6" x14ac:dyDescent="0.25">
      <c r="A25" s="151"/>
      <c r="B25" s="151"/>
      <c r="C25" s="151"/>
      <c r="D25" s="151"/>
      <c r="E25" s="151"/>
      <c r="F25" s="151"/>
    </row>
    <row r="26" spans="1:6" x14ac:dyDescent="0.25">
      <c r="A26" s="151"/>
      <c r="B26" s="151"/>
      <c r="C26" s="151"/>
      <c r="D26" s="151"/>
      <c r="E26" s="151"/>
      <c r="F26" s="151"/>
    </row>
  </sheetData>
  <mergeCells count="9">
    <mergeCell ref="A23:F23"/>
    <mergeCell ref="A1:F1"/>
    <mergeCell ref="A2:B2"/>
    <mergeCell ref="A24:F26"/>
    <mergeCell ref="A3:A6"/>
    <mergeCell ref="A7:A10"/>
    <mergeCell ref="A11:A14"/>
    <mergeCell ref="A15:A18"/>
    <mergeCell ref="A19:A22"/>
  </mergeCells>
  <pageMargins left="0.7" right="0.7" top="0.75" bottom="0.75" header="0.51180555555555496" footer="0.51180555555555496"/>
  <pageSetup paperSize="9" firstPageNumber="0" orientation="portrait" useFirstPageNumber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1:N31"/>
  <sheetViews>
    <sheetView workbookViewId="0"/>
  </sheetViews>
  <sheetFormatPr baseColWidth="10" defaultColWidth="9.140625" defaultRowHeight="15" x14ac:dyDescent="0.25"/>
  <cols>
    <col min="1" max="1" width="18.28515625"/>
    <col min="2" max="3" width="11.140625"/>
    <col min="4" max="4" width="12.85546875" customWidth="1"/>
    <col min="5" max="5" width="12.5703125" customWidth="1"/>
    <col min="6" max="6" width="11.140625"/>
    <col min="7" max="8" width="11.140625" customWidth="1"/>
    <col min="9" max="9" width="51.85546875" customWidth="1"/>
    <col min="10" max="11" width="9.140625" customWidth="1"/>
    <col min="14" max="1021" width="11.140625"/>
  </cols>
  <sheetData>
    <row r="1" spans="2:5" ht="24.95" customHeight="1" x14ac:dyDescent="0.25">
      <c r="B1" s="158" t="s">
        <v>242</v>
      </c>
      <c r="C1" s="158"/>
      <c r="D1" s="158"/>
      <c r="E1" s="158"/>
    </row>
    <row r="2" spans="2:5" x14ac:dyDescent="0.25">
      <c r="B2" s="6"/>
      <c r="C2" s="6">
        <v>2019</v>
      </c>
      <c r="D2" s="6">
        <v>2020</v>
      </c>
      <c r="E2" s="6">
        <v>2021</v>
      </c>
    </row>
    <row r="3" spans="2:5" x14ac:dyDescent="0.25">
      <c r="B3" s="6" t="s">
        <v>53</v>
      </c>
      <c r="C3" s="6">
        <v>48932</v>
      </c>
      <c r="D3" s="6">
        <v>19215</v>
      </c>
      <c r="E3" s="6">
        <v>21667</v>
      </c>
    </row>
    <row r="4" spans="2:5" x14ac:dyDescent="0.25">
      <c r="B4" s="6" t="s">
        <v>54</v>
      </c>
      <c r="C4" s="6">
        <v>16872</v>
      </c>
      <c r="D4" s="6">
        <v>6576</v>
      </c>
      <c r="E4" s="6">
        <v>6906</v>
      </c>
    </row>
    <row r="5" spans="2:5" x14ac:dyDescent="0.25">
      <c r="B5" s="6" t="s">
        <v>55</v>
      </c>
      <c r="C5" s="6">
        <v>3117</v>
      </c>
      <c r="D5" s="6">
        <v>2399</v>
      </c>
      <c r="E5" s="6">
        <v>5219</v>
      </c>
    </row>
    <row r="6" spans="2:5" x14ac:dyDescent="0.25">
      <c r="B6" s="6" t="s">
        <v>56</v>
      </c>
      <c r="C6" s="6">
        <v>529</v>
      </c>
      <c r="D6" s="6">
        <v>774</v>
      </c>
      <c r="E6" s="6">
        <v>1274</v>
      </c>
    </row>
    <row r="7" spans="2:5" x14ac:dyDescent="0.25">
      <c r="B7" s="6" t="s">
        <v>57</v>
      </c>
      <c r="C7" s="6">
        <v>250</v>
      </c>
      <c r="D7" s="6">
        <v>197</v>
      </c>
      <c r="E7" s="6">
        <v>262</v>
      </c>
    </row>
    <row r="8" spans="2:5" x14ac:dyDescent="0.25">
      <c r="B8" s="6" t="s">
        <v>58</v>
      </c>
      <c r="C8" s="6">
        <v>58</v>
      </c>
      <c r="D8" s="6">
        <v>102</v>
      </c>
      <c r="E8" s="6">
        <v>40</v>
      </c>
    </row>
    <row r="9" spans="2:5" x14ac:dyDescent="0.25">
      <c r="B9" s="6" t="s">
        <v>0</v>
      </c>
      <c r="C9">
        <f>SUM(C3:C8)</f>
        <v>69758</v>
      </c>
      <c r="D9">
        <f t="shared" ref="D9:E9" si="0">SUM(D3:D8)</f>
        <v>29263</v>
      </c>
      <c r="E9">
        <f t="shared" si="0"/>
        <v>35368</v>
      </c>
    </row>
    <row r="22" spans="1:14" x14ac:dyDescent="0.25">
      <c r="I22" s="141" t="s">
        <v>150</v>
      </c>
      <c r="J22" s="141"/>
      <c r="K22" s="141"/>
      <c r="L22" s="75"/>
      <c r="M22" s="75"/>
      <c r="N22" s="75"/>
    </row>
    <row r="30" spans="1:14" x14ac:dyDescent="0.25">
      <c r="B30" s="68"/>
      <c r="C30" s="68"/>
      <c r="D30" s="68"/>
      <c r="E30" s="68"/>
      <c r="F30" s="68"/>
    </row>
    <row r="31" spans="1:14" x14ac:dyDescent="0.25">
      <c r="A31" s="68"/>
    </row>
  </sheetData>
  <mergeCells count="2">
    <mergeCell ref="I22:K22"/>
    <mergeCell ref="B1:E1"/>
  </mergeCells>
  <pageMargins left="0.7" right="0.7" top="0.75" bottom="0.75" header="0.51180555555555496" footer="0.51180555555555496"/>
  <pageSetup paperSize="9" firstPageNumber="0" orientation="portrait" useFirstPageNumber="1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</sheetPr>
  <dimension ref="A1:R31"/>
  <sheetViews>
    <sheetView zoomScale="115" zoomScaleNormal="115" workbookViewId="0">
      <selection activeCell="A3" sqref="A3:A11"/>
    </sheetView>
  </sheetViews>
  <sheetFormatPr baseColWidth="10" defaultColWidth="9.140625" defaultRowHeight="15" x14ac:dyDescent="0.25"/>
  <cols>
    <col min="1" max="1" width="8.7109375" customWidth="1"/>
    <col min="2" max="2" width="17.42578125"/>
    <col min="3" max="12" width="9.7109375"/>
    <col min="13" max="13" width="12" bestFit="1" customWidth="1"/>
    <col min="14" max="14" width="11.140625"/>
    <col min="15" max="15" width="12" bestFit="1" customWidth="1"/>
    <col min="16" max="1025" width="11.140625"/>
  </cols>
  <sheetData>
    <row r="1" spans="1:12" x14ac:dyDescent="0.25">
      <c r="A1" s="159" t="s">
        <v>182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</row>
    <row r="2" spans="1:12" x14ac:dyDescent="0.25">
      <c r="A2" s="160"/>
      <c r="B2" s="160"/>
      <c r="C2" s="88">
        <v>2012</v>
      </c>
      <c r="D2" s="88">
        <v>2013</v>
      </c>
      <c r="E2" s="88">
        <v>2014</v>
      </c>
      <c r="F2" s="88">
        <v>2015</v>
      </c>
      <c r="G2" s="88">
        <v>2016</v>
      </c>
      <c r="H2" s="88">
        <v>2017</v>
      </c>
      <c r="I2" s="88">
        <v>2018</v>
      </c>
      <c r="J2" s="88">
        <v>2019</v>
      </c>
      <c r="K2" s="88">
        <v>2020</v>
      </c>
      <c r="L2" s="88">
        <v>2021</v>
      </c>
    </row>
    <row r="3" spans="1:12" x14ac:dyDescent="0.25">
      <c r="A3" s="162" t="s">
        <v>25</v>
      </c>
      <c r="B3" s="3" t="s">
        <v>59</v>
      </c>
      <c r="C3" s="9">
        <v>9884.24</v>
      </c>
      <c r="D3" s="9">
        <v>10092.870000000001</v>
      </c>
      <c r="E3" s="9">
        <v>10415.86</v>
      </c>
      <c r="F3" s="9">
        <v>11091.34</v>
      </c>
      <c r="G3" s="9">
        <v>11792.49</v>
      </c>
      <c r="H3" s="9">
        <v>12457.59</v>
      </c>
      <c r="I3" s="10">
        <v>12809.4</v>
      </c>
      <c r="J3" s="10">
        <v>13261.98</v>
      </c>
      <c r="K3" s="10">
        <v>9291.34</v>
      </c>
      <c r="L3" s="10" t="s">
        <v>151</v>
      </c>
    </row>
    <row r="4" spans="1:12" x14ac:dyDescent="0.25">
      <c r="A4" s="162"/>
      <c r="B4" s="3" t="s">
        <v>60</v>
      </c>
      <c r="C4" s="9">
        <v>6</v>
      </c>
      <c r="D4" s="9">
        <v>6.12</v>
      </c>
      <c r="E4" s="9">
        <v>6.57</v>
      </c>
      <c r="F4" s="9">
        <v>7.01</v>
      </c>
      <c r="G4" s="9">
        <v>7.23</v>
      </c>
      <c r="H4" s="9">
        <v>7.28</v>
      </c>
      <c r="I4" s="10">
        <v>7.32</v>
      </c>
      <c r="J4" s="10">
        <v>7.27</v>
      </c>
      <c r="K4" s="10">
        <v>7.31</v>
      </c>
      <c r="L4" s="10" t="s">
        <v>151</v>
      </c>
    </row>
    <row r="5" spans="1:12" x14ac:dyDescent="0.25">
      <c r="A5" s="162"/>
      <c r="B5" s="3" t="s">
        <v>61</v>
      </c>
      <c r="C5" s="9">
        <v>6325.8257683399997</v>
      </c>
      <c r="D5" s="9">
        <v>6459.3547913700004</v>
      </c>
      <c r="E5" s="9">
        <v>6666.0567465800004</v>
      </c>
      <c r="F5" s="9">
        <v>7270.6187990400003</v>
      </c>
      <c r="G5" s="9">
        <v>7567.7658961500001</v>
      </c>
      <c r="H5" s="9">
        <v>7910.4978645199999</v>
      </c>
      <c r="I5" s="10">
        <v>8118.4623187779998</v>
      </c>
      <c r="J5" s="10">
        <v>8318.1299999999992</v>
      </c>
      <c r="K5" s="10">
        <v>5834.53</v>
      </c>
      <c r="L5" s="10" t="s">
        <v>151</v>
      </c>
    </row>
    <row r="6" spans="1:12" ht="15" customHeight="1" x14ac:dyDescent="0.25">
      <c r="A6" s="162" t="s">
        <v>62</v>
      </c>
      <c r="B6" s="3" t="s">
        <v>59</v>
      </c>
      <c r="C6" s="9">
        <v>8940.1101377785308</v>
      </c>
      <c r="D6" s="9">
        <v>7558.4580711005301</v>
      </c>
      <c r="E6" s="9">
        <v>8939.6911039292409</v>
      </c>
      <c r="F6" s="9">
        <v>9323.9722741962905</v>
      </c>
      <c r="G6" s="9">
        <v>9859.3218234393607</v>
      </c>
      <c r="H6" s="9">
        <v>10150.5515393774</v>
      </c>
      <c r="I6" s="9">
        <v>9247.44618443947</v>
      </c>
      <c r="J6" s="10">
        <v>9716.2000000000007</v>
      </c>
      <c r="K6" s="10">
        <v>6860.43</v>
      </c>
      <c r="L6" s="10">
        <v>9022.638244656664</v>
      </c>
    </row>
    <row r="7" spans="1:12" x14ac:dyDescent="0.25">
      <c r="A7" s="162"/>
      <c r="B7" s="3" t="s">
        <v>60</v>
      </c>
      <c r="C7" s="9">
        <v>6.7252885398685898</v>
      </c>
      <c r="D7" s="9">
        <v>5.3070835530559304</v>
      </c>
      <c r="E7" s="9">
        <v>6.6516822588875701</v>
      </c>
      <c r="F7" s="9">
        <v>7.3441069909848604</v>
      </c>
      <c r="G7" s="9">
        <v>7.9999387650961102</v>
      </c>
      <c r="H7" s="9">
        <v>7.3865147133866298</v>
      </c>
      <c r="I7" s="9">
        <v>7.4368721517938496</v>
      </c>
      <c r="J7" s="10">
        <v>5.87</v>
      </c>
      <c r="K7" s="10">
        <v>4.72</v>
      </c>
      <c r="L7" s="10">
        <v>4.1576261937244201</v>
      </c>
    </row>
    <row r="8" spans="1:12" x14ac:dyDescent="0.25">
      <c r="A8" s="162"/>
      <c r="B8" s="3" t="s">
        <v>61</v>
      </c>
      <c r="C8" s="9">
        <v>383.68002474999997</v>
      </c>
      <c r="D8" s="9">
        <v>324.38407749999999</v>
      </c>
      <c r="E8" s="9">
        <v>383.66204119999998</v>
      </c>
      <c r="F8" s="9">
        <v>400.15412090000001</v>
      </c>
      <c r="G8" s="9">
        <v>423.12955690000001</v>
      </c>
      <c r="H8" s="9">
        <v>435.62817525000003</v>
      </c>
      <c r="I8" s="9">
        <v>407.36711220000001</v>
      </c>
      <c r="J8" s="10">
        <v>467.91375749999997</v>
      </c>
      <c r="K8" s="10">
        <v>330.39</v>
      </c>
      <c r="L8" s="10">
        <v>434.51</v>
      </c>
    </row>
    <row r="9" spans="1:12" ht="14.25" customHeight="1" x14ac:dyDescent="0.25">
      <c r="A9" s="162" t="s">
        <v>63</v>
      </c>
      <c r="B9" s="3" t="s">
        <v>59</v>
      </c>
      <c r="C9" s="10" t="s">
        <v>151</v>
      </c>
      <c r="D9" s="10" t="s">
        <v>151</v>
      </c>
      <c r="E9" s="10" t="s">
        <v>151</v>
      </c>
      <c r="F9" s="10" t="s">
        <v>151</v>
      </c>
      <c r="G9" s="9">
        <v>10146.3570308416</v>
      </c>
      <c r="H9" s="9">
        <v>10320.172503920499</v>
      </c>
      <c r="I9" s="9">
        <v>10363.744380554101</v>
      </c>
      <c r="J9" s="10">
        <v>10315</v>
      </c>
      <c r="K9" s="10" t="s">
        <v>151</v>
      </c>
      <c r="L9" s="10">
        <v>8776.4155776267653</v>
      </c>
    </row>
    <row r="10" spans="1:12" x14ac:dyDescent="0.25">
      <c r="A10" s="162"/>
      <c r="B10" s="3" t="s">
        <v>60</v>
      </c>
      <c r="C10" s="10" t="s">
        <v>151</v>
      </c>
      <c r="D10" s="10" t="s">
        <v>151</v>
      </c>
      <c r="E10" s="10" t="s">
        <v>151</v>
      </c>
      <c r="F10" s="10" t="s">
        <v>151</v>
      </c>
      <c r="G10" s="9">
        <v>3.7510716152639798</v>
      </c>
      <c r="H10" s="9">
        <v>3.6739675901725</v>
      </c>
      <c r="I10" s="9">
        <v>3.6217982226868801</v>
      </c>
      <c r="J10" s="10">
        <v>3.8</v>
      </c>
      <c r="K10" s="10" t="s">
        <v>151</v>
      </c>
      <c r="L10" s="10">
        <v>3.35</v>
      </c>
    </row>
    <row r="11" spans="1:12" x14ac:dyDescent="0.25">
      <c r="A11" s="162"/>
      <c r="B11" s="3" t="s">
        <v>61</v>
      </c>
      <c r="C11" s="10" t="s">
        <v>151</v>
      </c>
      <c r="D11" s="10" t="s">
        <v>151</v>
      </c>
      <c r="E11" s="10" t="s">
        <v>151</v>
      </c>
      <c r="F11" s="10" t="s">
        <v>151</v>
      </c>
      <c r="G11" s="9">
        <v>708.46430650000002</v>
      </c>
      <c r="H11" s="9">
        <v>720.60088499999995</v>
      </c>
      <c r="I11" s="9">
        <v>723.64326949999997</v>
      </c>
      <c r="J11" s="10">
        <v>734.28403800000001</v>
      </c>
      <c r="K11" s="10" t="s">
        <v>151</v>
      </c>
      <c r="L11" s="10">
        <v>612.80999999999995</v>
      </c>
    </row>
    <row r="12" spans="1:12" x14ac:dyDescent="0.25">
      <c r="B12" s="128" t="s">
        <v>64</v>
      </c>
      <c r="C12" s="128"/>
      <c r="D12" s="128"/>
      <c r="E12" s="128"/>
      <c r="F12" s="128"/>
      <c r="G12" s="128"/>
      <c r="H12" s="128"/>
      <c r="I12" s="128"/>
      <c r="J12" s="128"/>
      <c r="K12" s="128"/>
      <c r="L12" s="128"/>
    </row>
    <row r="13" spans="1:12" ht="25.5" customHeight="1" x14ac:dyDescent="0.25">
      <c r="A13" s="161" t="s">
        <v>152</v>
      </c>
      <c r="B13" s="161"/>
      <c r="C13" s="161"/>
      <c r="D13" s="161"/>
      <c r="E13" s="161"/>
      <c r="F13" s="161"/>
      <c r="G13" s="161"/>
      <c r="H13" s="161"/>
      <c r="I13" s="161"/>
      <c r="J13" s="161"/>
      <c r="K13" s="161"/>
      <c r="L13" s="161"/>
    </row>
    <row r="14" spans="1:12" x14ac:dyDescent="0.25">
      <c r="A14" s="6" t="s">
        <v>153</v>
      </c>
    </row>
    <row r="15" spans="1:12" x14ac:dyDescent="0.25">
      <c r="A15" s="6" t="s">
        <v>154</v>
      </c>
    </row>
    <row r="21" spans="15:18" x14ac:dyDescent="0.25">
      <c r="O21" s="25"/>
    </row>
    <row r="23" spans="15:18" x14ac:dyDescent="0.25">
      <c r="Q23" s="54"/>
      <c r="R23" s="54"/>
    </row>
    <row r="24" spans="15:18" x14ac:dyDescent="0.25">
      <c r="Q24" s="54"/>
      <c r="R24" s="54"/>
    </row>
    <row r="25" spans="15:18" x14ac:dyDescent="0.25">
      <c r="Q25" s="54"/>
      <c r="R25" s="54"/>
    </row>
    <row r="26" spans="15:18" x14ac:dyDescent="0.25">
      <c r="Q26" s="54"/>
      <c r="R26" s="54"/>
    </row>
    <row r="27" spans="15:18" x14ac:dyDescent="0.25">
      <c r="Q27" s="54"/>
      <c r="R27" s="54"/>
    </row>
    <row r="28" spans="15:18" x14ac:dyDescent="0.25">
      <c r="Q28" s="54"/>
      <c r="R28" s="54"/>
    </row>
    <row r="29" spans="15:18" x14ac:dyDescent="0.25">
      <c r="Q29" s="54"/>
      <c r="R29" s="54"/>
    </row>
    <row r="30" spans="15:18" x14ac:dyDescent="0.25">
      <c r="Q30" s="54"/>
      <c r="R30" s="54"/>
    </row>
    <row r="31" spans="15:18" x14ac:dyDescent="0.25">
      <c r="Q31" s="54"/>
      <c r="R31" s="54"/>
    </row>
  </sheetData>
  <mergeCells count="7">
    <mergeCell ref="A1:L1"/>
    <mergeCell ref="A2:B2"/>
    <mergeCell ref="B12:L12"/>
    <mergeCell ref="A13:L13"/>
    <mergeCell ref="A3:A5"/>
    <mergeCell ref="A6:A8"/>
    <mergeCell ref="A9:A11"/>
  </mergeCells>
  <pageMargins left="0.7" right="0.7" top="0.75" bottom="0.75" header="0.51180555555555496" footer="0.51180555555555496"/>
  <pageSetup paperSize="9" firstPageNumber="0" orientation="portrait" useFirstPageNumber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</sheetPr>
  <dimension ref="A1:F32"/>
  <sheetViews>
    <sheetView workbookViewId="0">
      <selection sqref="A1:D1"/>
    </sheetView>
  </sheetViews>
  <sheetFormatPr baseColWidth="10" defaultColWidth="9.140625" defaultRowHeight="15" x14ac:dyDescent="0.25"/>
  <cols>
    <col min="1" max="6" width="11.140625"/>
    <col min="8" max="12" width="11.140625"/>
    <col min="14" max="1025" width="11.140625"/>
  </cols>
  <sheetData>
    <row r="1" spans="1:5" ht="50.25" customHeight="1" x14ac:dyDescent="0.25">
      <c r="A1" s="163" t="s">
        <v>140</v>
      </c>
      <c r="B1" s="163"/>
      <c r="C1" s="163"/>
      <c r="D1" s="163"/>
    </row>
    <row r="2" spans="1:5" x14ac:dyDescent="0.25">
      <c r="A2" s="3"/>
      <c r="B2" s="64" t="s">
        <v>0</v>
      </c>
      <c r="C2" s="1" t="s">
        <v>69</v>
      </c>
      <c r="D2" s="1" t="s">
        <v>70</v>
      </c>
    </row>
    <row r="3" spans="1:5" x14ac:dyDescent="0.25">
      <c r="A3" s="65">
        <v>2012</v>
      </c>
      <c r="B3" s="66">
        <v>38681</v>
      </c>
      <c r="C3" s="66">
        <v>37924</v>
      </c>
      <c r="D3" s="66">
        <v>757</v>
      </c>
    </row>
    <row r="4" spans="1:5" x14ac:dyDescent="0.25">
      <c r="A4" s="65">
        <v>2013</v>
      </c>
      <c r="B4" s="66">
        <v>38079</v>
      </c>
      <c r="C4" s="66">
        <v>37304</v>
      </c>
      <c r="D4" s="66">
        <v>775</v>
      </c>
    </row>
    <row r="5" spans="1:5" x14ac:dyDescent="0.25">
      <c r="A5" s="65">
        <v>2014</v>
      </c>
      <c r="B5" s="66">
        <v>38823</v>
      </c>
      <c r="C5" s="66">
        <v>38093</v>
      </c>
      <c r="D5" s="66">
        <v>730</v>
      </c>
    </row>
    <row r="6" spans="1:5" x14ac:dyDescent="0.25">
      <c r="A6" s="65">
        <v>2015</v>
      </c>
      <c r="B6" s="66">
        <v>39888</v>
      </c>
      <c r="C6" s="66">
        <v>39153</v>
      </c>
      <c r="D6" s="66">
        <v>735</v>
      </c>
    </row>
    <row r="7" spans="1:5" x14ac:dyDescent="0.25">
      <c r="A7" s="65">
        <v>2016</v>
      </c>
      <c r="B7" s="66">
        <v>41067</v>
      </c>
      <c r="C7" s="66">
        <v>40316</v>
      </c>
      <c r="D7" s="66">
        <v>751</v>
      </c>
    </row>
    <row r="8" spans="1:5" x14ac:dyDescent="0.25">
      <c r="A8" s="65">
        <v>2017</v>
      </c>
      <c r="B8" s="66">
        <v>41437</v>
      </c>
      <c r="C8" s="66">
        <v>40666</v>
      </c>
      <c r="D8" s="66">
        <v>772</v>
      </c>
    </row>
    <row r="9" spans="1:5" x14ac:dyDescent="0.25">
      <c r="A9" s="65">
        <v>2018</v>
      </c>
      <c r="B9" s="66">
        <v>42565</v>
      </c>
      <c r="C9" s="66">
        <v>41631</v>
      </c>
      <c r="D9" s="66">
        <v>934</v>
      </c>
      <c r="E9" s="52"/>
    </row>
    <row r="10" spans="1:5" x14ac:dyDescent="0.25">
      <c r="A10" s="65">
        <v>2019</v>
      </c>
      <c r="B10" s="66">
        <v>43992</v>
      </c>
      <c r="C10" s="66">
        <v>42819</v>
      </c>
      <c r="D10" s="66">
        <v>1173</v>
      </c>
      <c r="E10" s="51"/>
    </row>
    <row r="11" spans="1:5" x14ac:dyDescent="0.25">
      <c r="A11" s="65">
        <v>2020</v>
      </c>
      <c r="B11" s="66">
        <v>21109</v>
      </c>
      <c r="C11" s="66">
        <v>20534</v>
      </c>
      <c r="D11" s="66">
        <v>575</v>
      </c>
    </row>
    <row r="12" spans="1:5" x14ac:dyDescent="0.25">
      <c r="A12" s="67">
        <v>2021</v>
      </c>
      <c r="B12" s="11">
        <v>26941</v>
      </c>
      <c r="C12" s="11">
        <v>26084</v>
      </c>
      <c r="D12" s="11">
        <v>857</v>
      </c>
    </row>
    <row r="13" spans="1:5" ht="30" customHeight="1" x14ac:dyDescent="0.25">
      <c r="A13" s="127" t="s">
        <v>85</v>
      </c>
      <c r="B13" s="127"/>
      <c r="C13" s="127"/>
      <c r="D13" s="127"/>
    </row>
    <row r="19" spans="1:6" x14ac:dyDescent="0.25">
      <c r="B19" s="25" t="s">
        <v>65</v>
      </c>
      <c r="C19" s="25" t="s">
        <v>66</v>
      </c>
      <c r="D19" s="25" t="s">
        <v>99</v>
      </c>
    </row>
    <row r="20" spans="1:6" x14ac:dyDescent="0.25">
      <c r="A20" t="s">
        <v>4</v>
      </c>
      <c r="B20">
        <v>3111</v>
      </c>
      <c r="C20" s="7">
        <v>3052</v>
      </c>
      <c r="D20">
        <v>1434</v>
      </c>
    </row>
    <row r="21" spans="1:6" x14ac:dyDescent="0.25">
      <c r="A21" t="s">
        <v>5</v>
      </c>
      <c r="B21">
        <v>3151</v>
      </c>
      <c r="C21" s="7">
        <v>3262</v>
      </c>
      <c r="D21">
        <v>1622</v>
      </c>
    </row>
    <row r="22" spans="1:6" x14ac:dyDescent="0.25">
      <c r="A22" t="s">
        <v>6</v>
      </c>
      <c r="B22">
        <v>3489</v>
      </c>
      <c r="C22" s="7">
        <v>1685</v>
      </c>
      <c r="D22">
        <v>2019</v>
      </c>
    </row>
    <row r="23" spans="1:6" x14ac:dyDescent="0.25">
      <c r="A23" t="s">
        <v>7</v>
      </c>
      <c r="B23">
        <v>3624</v>
      </c>
      <c r="C23" s="7">
        <v>247</v>
      </c>
      <c r="D23">
        <v>1902</v>
      </c>
    </row>
    <row r="24" spans="1:6" x14ac:dyDescent="0.25">
      <c r="A24" t="s">
        <v>8</v>
      </c>
      <c r="B24">
        <v>4119</v>
      </c>
      <c r="C24" s="7">
        <v>773</v>
      </c>
      <c r="D24">
        <v>2305</v>
      </c>
    </row>
    <row r="25" spans="1:6" x14ac:dyDescent="0.25">
      <c r="A25" t="s">
        <v>9</v>
      </c>
      <c r="B25">
        <v>3917</v>
      </c>
      <c r="C25" s="7">
        <v>1538</v>
      </c>
      <c r="D25">
        <v>2536</v>
      </c>
    </row>
    <row r="26" spans="1:6" x14ac:dyDescent="0.25">
      <c r="A26" t="s">
        <v>10</v>
      </c>
      <c r="B26">
        <v>4172</v>
      </c>
      <c r="C26" s="7">
        <v>2125</v>
      </c>
      <c r="D26">
        <v>2656</v>
      </c>
    </row>
    <row r="27" spans="1:6" x14ac:dyDescent="0.25">
      <c r="A27" t="s">
        <v>11</v>
      </c>
      <c r="B27">
        <v>3775</v>
      </c>
      <c r="C27" s="7">
        <v>1907</v>
      </c>
      <c r="D27">
        <v>2516</v>
      </c>
    </row>
    <row r="28" spans="1:6" x14ac:dyDescent="0.25">
      <c r="A28" t="s">
        <v>71</v>
      </c>
      <c r="B28">
        <v>4002</v>
      </c>
      <c r="C28" s="7">
        <v>867</v>
      </c>
      <c r="D28">
        <v>2727</v>
      </c>
    </row>
    <row r="29" spans="1:6" x14ac:dyDescent="0.25">
      <c r="A29" t="s">
        <v>13</v>
      </c>
      <c r="B29">
        <v>4175</v>
      </c>
      <c r="C29" s="7">
        <v>1971</v>
      </c>
      <c r="D29">
        <v>2366</v>
      </c>
    </row>
    <row r="30" spans="1:6" x14ac:dyDescent="0.25">
      <c r="A30" t="s">
        <v>14</v>
      </c>
      <c r="B30">
        <v>3390</v>
      </c>
      <c r="C30" s="7">
        <v>1934</v>
      </c>
      <c r="D30">
        <v>2566</v>
      </c>
    </row>
    <row r="31" spans="1:6" x14ac:dyDescent="0.25">
      <c r="A31" t="s">
        <v>15</v>
      </c>
      <c r="B31">
        <v>3067</v>
      </c>
      <c r="C31" s="7">
        <v>1748</v>
      </c>
      <c r="D31">
        <v>2292</v>
      </c>
    </row>
    <row r="32" spans="1:6" x14ac:dyDescent="0.25">
      <c r="A32" s="128" t="s">
        <v>141</v>
      </c>
      <c r="B32" s="128"/>
      <c r="C32" s="128"/>
      <c r="D32" s="128"/>
      <c r="E32" s="128"/>
      <c r="F32" s="128"/>
    </row>
  </sheetData>
  <mergeCells count="3">
    <mergeCell ref="A1:D1"/>
    <mergeCell ref="A13:D13"/>
    <mergeCell ref="A32:F32"/>
  </mergeCells>
  <pageMargins left="0.75" right="0.75" top="1" bottom="1" header="0.51180555555555496" footer="0.51180555555555496"/>
  <pageSetup paperSize="9" firstPageNumber="0" orientation="portrait" useFirstPageNumber="1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1:C11"/>
  <sheetViews>
    <sheetView workbookViewId="0">
      <selection activeCell="A2" sqref="A2:C2"/>
    </sheetView>
  </sheetViews>
  <sheetFormatPr baseColWidth="10" defaultColWidth="11.42578125" defaultRowHeight="15" x14ac:dyDescent="0.25"/>
  <cols>
    <col min="1" max="2" width="22.140625" customWidth="1"/>
    <col min="3" max="3" width="21.7109375" customWidth="1"/>
  </cols>
  <sheetData>
    <row r="1" spans="1:3" ht="17.25" customHeight="1" x14ac:dyDescent="0.25">
      <c r="A1" s="164" t="s">
        <v>184</v>
      </c>
      <c r="B1" s="164"/>
      <c r="C1" s="164"/>
    </row>
    <row r="2" spans="1:3" x14ac:dyDescent="0.25">
      <c r="A2" s="89" t="s">
        <v>72</v>
      </c>
      <c r="B2" s="89" t="s">
        <v>73</v>
      </c>
      <c r="C2" s="89" t="s">
        <v>74</v>
      </c>
    </row>
    <row r="3" spans="1:3" x14ac:dyDescent="0.25">
      <c r="A3" s="3">
        <v>2014</v>
      </c>
      <c r="B3" s="66">
        <v>2122</v>
      </c>
      <c r="C3" s="66">
        <v>214086</v>
      </c>
    </row>
    <row r="4" spans="1:3" x14ac:dyDescent="0.25">
      <c r="A4" s="3">
        <v>2015</v>
      </c>
      <c r="B4" s="66">
        <v>1784</v>
      </c>
      <c r="C4" s="66">
        <v>210576</v>
      </c>
    </row>
    <row r="5" spans="1:3" x14ac:dyDescent="0.25">
      <c r="A5" s="3">
        <v>2016</v>
      </c>
      <c r="B5" s="66">
        <v>1946</v>
      </c>
      <c r="C5" s="66">
        <v>253964</v>
      </c>
    </row>
    <row r="6" spans="1:3" x14ac:dyDescent="0.25">
      <c r="A6" s="3">
        <v>2017</v>
      </c>
      <c r="B6" s="66">
        <v>2561</v>
      </c>
      <c r="C6" s="66">
        <v>351280</v>
      </c>
    </row>
    <row r="7" spans="1:3" x14ac:dyDescent="0.25">
      <c r="A7" s="3">
        <v>2018</v>
      </c>
      <c r="B7" s="66">
        <v>3046</v>
      </c>
      <c r="C7" s="66">
        <v>385182</v>
      </c>
    </row>
    <row r="8" spans="1:3" x14ac:dyDescent="0.25">
      <c r="A8" s="3">
        <v>2019</v>
      </c>
      <c r="B8" s="66">
        <v>3742</v>
      </c>
      <c r="C8" s="66">
        <v>389818</v>
      </c>
    </row>
    <row r="9" spans="1:3" x14ac:dyDescent="0.25">
      <c r="A9" s="3">
        <v>2020</v>
      </c>
      <c r="B9" s="66">
        <v>3248</v>
      </c>
      <c r="C9" s="66">
        <v>216346</v>
      </c>
    </row>
    <row r="10" spans="1:3" x14ac:dyDescent="0.25">
      <c r="A10" s="84">
        <v>2021</v>
      </c>
      <c r="B10" s="85">
        <v>2569</v>
      </c>
      <c r="C10" s="85">
        <v>194389</v>
      </c>
    </row>
    <row r="11" spans="1:3" x14ac:dyDescent="0.25">
      <c r="A11" s="141" t="s">
        <v>86</v>
      </c>
      <c r="B11" s="141"/>
      <c r="C11" s="141"/>
    </row>
  </sheetData>
  <mergeCells count="2">
    <mergeCell ref="A1:C1"/>
    <mergeCell ref="A11:C1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8" tint="-0.249977111117893"/>
  </sheetPr>
  <dimension ref="A1:T34"/>
  <sheetViews>
    <sheetView workbookViewId="0">
      <selection activeCell="B2" sqref="B2:G3"/>
    </sheetView>
  </sheetViews>
  <sheetFormatPr baseColWidth="10" defaultColWidth="9.140625" defaultRowHeight="15" x14ac:dyDescent="0.25"/>
  <cols>
    <col min="1" max="9" width="11.140625"/>
    <col min="10" max="11" width="11.140625" customWidth="1"/>
    <col min="12" max="1025" width="11.140625"/>
  </cols>
  <sheetData>
    <row r="1" spans="1:20" ht="23.25" customHeight="1" x14ac:dyDescent="0.25">
      <c r="A1" s="166" t="s">
        <v>210</v>
      </c>
      <c r="B1" s="167"/>
      <c r="C1" s="167"/>
      <c r="D1" s="167"/>
      <c r="E1" s="167"/>
      <c r="F1" s="167"/>
      <c r="G1" s="167"/>
    </row>
    <row r="2" spans="1:20" ht="23.25" customHeight="1" x14ac:dyDescent="0.25">
      <c r="A2" s="160"/>
      <c r="B2" s="171" t="s">
        <v>76</v>
      </c>
      <c r="C2" s="172"/>
      <c r="D2" s="173"/>
      <c r="E2" s="168" t="s">
        <v>155</v>
      </c>
      <c r="F2" s="169"/>
      <c r="G2" s="170"/>
    </row>
    <row r="3" spans="1:20" x14ac:dyDescent="0.25">
      <c r="A3" s="160"/>
      <c r="B3" s="88">
        <v>2021</v>
      </c>
      <c r="C3" s="88">
        <v>2020</v>
      </c>
      <c r="D3" s="88">
        <v>2019</v>
      </c>
      <c r="E3" s="88">
        <v>2021</v>
      </c>
      <c r="F3" s="88">
        <v>2020</v>
      </c>
      <c r="G3" s="88">
        <v>2019</v>
      </c>
    </row>
    <row r="4" spans="1:20" x14ac:dyDescent="0.25">
      <c r="A4" s="76" t="s">
        <v>77</v>
      </c>
      <c r="B4" s="2">
        <v>14.36</v>
      </c>
      <c r="C4" s="2">
        <v>10.45</v>
      </c>
      <c r="D4" s="2">
        <v>10.45</v>
      </c>
      <c r="E4" s="2"/>
      <c r="F4" s="2"/>
      <c r="G4" s="2">
        <v>3.07</v>
      </c>
    </row>
    <row r="5" spans="1:20" x14ac:dyDescent="0.25">
      <c r="A5" s="3" t="s">
        <v>78</v>
      </c>
      <c r="B5" s="2">
        <v>0</v>
      </c>
      <c r="C5" s="2">
        <v>3.91</v>
      </c>
      <c r="D5" s="2">
        <v>3.91</v>
      </c>
      <c r="E5" s="2"/>
      <c r="F5" s="2"/>
      <c r="G5" s="2">
        <v>6.98</v>
      </c>
    </row>
    <row r="6" spans="1:20" x14ac:dyDescent="0.25">
      <c r="A6" s="3" t="s">
        <v>79</v>
      </c>
      <c r="B6" s="2">
        <v>31.700000000000003</v>
      </c>
      <c r="C6" s="2">
        <v>36.200000000000003</v>
      </c>
      <c r="D6" s="2">
        <v>13.6</v>
      </c>
      <c r="E6" s="2">
        <v>2.4290977917981071</v>
      </c>
      <c r="F6" s="2">
        <v>3.6186022099447501</v>
      </c>
      <c r="G6" s="2">
        <v>5.4911323529411797</v>
      </c>
    </row>
    <row r="7" spans="1:20" x14ac:dyDescent="0.25">
      <c r="A7" s="3" t="s">
        <v>80</v>
      </c>
      <c r="B7" s="2">
        <v>25.96</v>
      </c>
      <c r="C7" s="2">
        <v>66.459999999999994</v>
      </c>
      <c r="D7" s="2">
        <v>32.4</v>
      </c>
      <c r="E7" s="2">
        <v>3.0994144838212638</v>
      </c>
      <c r="F7" s="2">
        <v>5.4851986157086996</v>
      </c>
      <c r="G7" s="2">
        <v>4.0554320987654302</v>
      </c>
      <c r="S7" s="54"/>
      <c r="T7" s="54"/>
    </row>
    <row r="8" spans="1:20" x14ac:dyDescent="0.25">
      <c r="A8" s="3" t="s">
        <v>81</v>
      </c>
      <c r="B8" s="2">
        <v>46.91</v>
      </c>
      <c r="C8" s="2">
        <v>11.11</v>
      </c>
      <c r="D8" s="2">
        <v>58.57</v>
      </c>
      <c r="E8" s="2">
        <v>6.6955872948198678</v>
      </c>
      <c r="F8" s="2">
        <v>7.4059135913591403</v>
      </c>
      <c r="G8" s="2">
        <v>7.0791275396960902</v>
      </c>
      <c r="S8" s="54"/>
      <c r="T8" s="54"/>
    </row>
    <row r="9" spans="1:20" x14ac:dyDescent="0.25">
      <c r="A9" s="3" t="s">
        <v>82</v>
      </c>
      <c r="B9" s="2">
        <v>13.01</v>
      </c>
      <c r="C9" s="2">
        <v>3.81</v>
      </c>
      <c r="D9" s="2">
        <v>9.1999999999999993</v>
      </c>
      <c r="E9" s="2">
        <v>5.9188316679477317</v>
      </c>
      <c r="F9" s="2">
        <v>11.75</v>
      </c>
      <c r="G9" s="2">
        <v>6.31</v>
      </c>
      <c r="S9" s="54"/>
      <c r="T9" s="54"/>
    </row>
    <row r="10" spans="1:20" x14ac:dyDescent="0.25">
      <c r="A10" s="3" t="s">
        <v>67</v>
      </c>
      <c r="B10" s="2">
        <v>0</v>
      </c>
      <c r="C10" s="2">
        <v>0</v>
      </c>
      <c r="D10" s="2">
        <v>3.81</v>
      </c>
      <c r="E10" s="2"/>
      <c r="F10" s="2"/>
      <c r="G10" s="2">
        <v>9.69</v>
      </c>
      <c r="S10" s="54"/>
      <c r="T10" s="54"/>
    </row>
    <row r="11" spans="1:20" x14ac:dyDescent="0.25">
      <c r="A11" s="4" t="s">
        <v>0</v>
      </c>
      <c r="B11" s="5">
        <v>131.94</v>
      </c>
      <c r="C11" s="5">
        <v>131.94</v>
      </c>
      <c r="D11" s="5">
        <v>131.94</v>
      </c>
      <c r="E11" s="5">
        <v>4.16</v>
      </c>
      <c r="F11" s="5">
        <v>3.8</v>
      </c>
      <c r="G11" s="5">
        <v>5.87</v>
      </c>
    </row>
    <row r="12" spans="1:20" x14ac:dyDescent="0.25">
      <c r="A12" s="141" t="s">
        <v>87</v>
      </c>
      <c r="B12" s="141"/>
      <c r="C12" s="141"/>
      <c r="D12" s="141"/>
      <c r="E12" s="141"/>
      <c r="F12" s="141"/>
      <c r="G12" s="141"/>
      <c r="Q12" s="54"/>
    </row>
    <row r="14" spans="1:20" x14ac:dyDescent="0.25">
      <c r="T14" s="25"/>
    </row>
    <row r="17" spans="15:15" x14ac:dyDescent="0.25">
      <c r="O17" s="25"/>
    </row>
    <row r="34" spans="1:8" x14ac:dyDescent="0.25">
      <c r="A34" s="165" t="s">
        <v>87</v>
      </c>
      <c r="B34" s="165"/>
      <c r="C34" s="165"/>
      <c r="D34" s="165"/>
      <c r="E34" s="165"/>
      <c r="F34" s="165"/>
      <c r="G34" s="165"/>
      <c r="H34" s="165"/>
    </row>
  </sheetData>
  <mergeCells count="6">
    <mergeCell ref="A34:H34"/>
    <mergeCell ref="A2:A3"/>
    <mergeCell ref="A1:G1"/>
    <mergeCell ref="E2:G2"/>
    <mergeCell ref="B2:D2"/>
    <mergeCell ref="A12:G12"/>
  </mergeCells>
  <pageMargins left="0.7" right="0.7" top="0.75" bottom="0.75" header="0.51180555555555496" footer="0.51180555555555496"/>
  <pageSetup paperSize="9" firstPageNumber="0" orientation="portrait" useFirstPageNumber="1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2761D-2050-44A6-B43C-BDC5229129E1}">
  <sheetPr>
    <tabColor theme="8" tint="-0.249977111117893"/>
  </sheetPr>
  <dimension ref="A1:S37"/>
  <sheetViews>
    <sheetView zoomScale="115" zoomScaleNormal="115" workbookViewId="0">
      <selection activeCell="G7" sqref="G7"/>
    </sheetView>
  </sheetViews>
  <sheetFormatPr baseColWidth="10" defaultColWidth="11.42578125" defaultRowHeight="15" x14ac:dyDescent="0.25"/>
  <sheetData>
    <row r="1" spans="1:19" ht="25.5" customHeight="1" x14ac:dyDescent="0.25">
      <c r="A1" s="174" t="s">
        <v>246</v>
      </c>
      <c r="B1" s="174"/>
      <c r="C1" s="174"/>
      <c r="D1" s="174"/>
      <c r="E1" s="174"/>
      <c r="F1" s="55"/>
      <c r="G1" s="55"/>
    </row>
    <row r="2" spans="1:19" ht="25.5" customHeight="1" x14ac:dyDescent="0.25">
      <c r="A2" s="175"/>
      <c r="B2" s="176" t="s">
        <v>76</v>
      </c>
      <c r="C2" s="176"/>
      <c r="D2" s="177" t="s">
        <v>75</v>
      </c>
      <c r="E2" s="177"/>
      <c r="F2" s="55"/>
      <c r="G2" s="55"/>
      <c r="P2" s="25"/>
    </row>
    <row r="3" spans="1:19" x14ac:dyDescent="0.25">
      <c r="A3" s="175"/>
      <c r="B3" s="90">
        <v>2021</v>
      </c>
      <c r="C3" s="90">
        <v>2019</v>
      </c>
      <c r="D3" s="90">
        <v>2021</v>
      </c>
      <c r="E3" s="90">
        <v>2019</v>
      </c>
    </row>
    <row r="4" spans="1:19" x14ac:dyDescent="0.25">
      <c r="A4" s="91" t="s">
        <v>77</v>
      </c>
      <c r="B4" s="92">
        <v>38.700000000000003</v>
      </c>
      <c r="C4" s="92">
        <v>38.700000000000003</v>
      </c>
      <c r="D4" s="92">
        <v>2.68</v>
      </c>
      <c r="E4" s="92">
        <v>2.8578811369509038</v>
      </c>
      <c r="S4" s="54"/>
    </row>
    <row r="5" spans="1:19" x14ac:dyDescent="0.25">
      <c r="A5" s="69" t="s">
        <v>78</v>
      </c>
      <c r="B5" s="92">
        <v>16.3</v>
      </c>
      <c r="C5" s="92">
        <v>22.1</v>
      </c>
      <c r="D5" s="92">
        <v>2.8374233128834354</v>
      </c>
      <c r="E5" s="92">
        <v>3.0524886877828048</v>
      </c>
      <c r="S5" s="54"/>
    </row>
    <row r="6" spans="1:19" x14ac:dyDescent="0.25">
      <c r="A6" s="69" t="s">
        <v>79</v>
      </c>
      <c r="B6" s="92">
        <v>40.200000000000003</v>
      </c>
      <c r="C6" s="92">
        <v>20.200000000000003</v>
      </c>
      <c r="D6" s="92">
        <v>3.3957711442786067</v>
      </c>
      <c r="E6" s="92">
        <v>3.4866336633663364</v>
      </c>
      <c r="S6" s="54"/>
    </row>
    <row r="7" spans="1:19" x14ac:dyDescent="0.25">
      <c r="A7" s="69" t="s">
        <v>80</v>
      </c>
      <c r="B7" s="92">
        <v>37.1</v>
      </c>
      <c r="C7" s="92">
        <v>44.399999999999991</v>
      </c>
      <c r="D7" s="92">
        <v>3.476010781671159</v>
      </c>
      <c r="E7" s="92">
        <v>3.7716216216216214</v>
      </c>
      <c r="S7" s="54"/>
    </row>
    <row r="8" spans="1:19" x14ac:dyDescent="0.25">
      <c r="A8" s="69" t="s">
        <v>81</v>
      </c>
      <c r="B8" s="92">
        <v>21.099999999999998</v>
      </c>
      <c r="C8" s="92">
        <v>26.1</v>
      </c>
      <c r="D8" s="92">
        <v>4.6658767772511851</v>
      </c>
      <c r="E8" s="92">
        <v>4.9670498084291177</v>
      </c>
      <c r="F8" s="54"/>
      <c r="G8" s="54"/>
      <c r="S8" s="54"/>
    </row>
    <row r="9" spans="1:19" x14ac:dyDescent="0.25">
      <c r="A9" s="69" t="s">
        <v>82</v>
      </c>
      <c r="B9" s="92">
        <v>16.2</v>
      </c>
      <c r="C9" s="92">
        <v>15.899999999999999</v>
      </c>
      <c r="D9" s="92">
        <v>3.3740740740740747</v>
      </c>
      <c r="E9" s="92">
        <v>3.7062893081761006</v>
      </c>
      <c r="S9" s="54"/>
    </row>
    <row r="10" spans="1:19" x14ac:dyDescent="0.25">
      <c r="A10" s="69" t="s">
        <v>67</v>
      </c>
      <c r="B10" s="92">
        <v>21.700000000000003</v>
      </c>
      <c r="C10" s="92">
        <v>23.900000000000002</v>
      </c>
      <c r="D10" s="92">
        <v>3.3377880184331796</v>
      </c>
      <c r="E10" s="92">
        <v>3.6305439330543927</v>
      </c>
      <c r="S10" s="54"/>
    </row>
    <row r="11" spans="1:19" x14ac:dyDescent="0.25">
      <c r="A11" s="93" t="s">
        <v>0</v>
      </c>
      <c r="B11" s="94">
        <f>SUM(B4:B10)</f>
        <v>191.3</v>
      </c>
      <c r="C11" s="94">
        <f>SUM(C4:C10)</f>
        <v>191.3</v>
      </c>
      <c r="D11" s="94">
        <v>3.35</v>
      </c>
      <c r="E11" s="94">
        <v>3.6136434918975429</v>
      </c>
      <c r="J11" s="54"/>
      <c r="S11" s="54"/>
    </row>
    <row r="12" spans="1:19" x14ac:dyDescent="0.25">
      <c r="A12" s="141" t="s">
        <v>142</v>
      </c>
      <c r="B12" s="141"/>
      <c r="C12" s="141"/>
      <c r="D12" s="141"/>
      <c r="E12" s="141"/>
      <c r="S12" s="54"/>
    </row>
    <row r="19" spans="16:17" x14ac:dyDescent="0.25">
      <c r="P19" s="7"/>
      <c r="Q19" s="54"/>
    </row>
    <row r="20" spans="16:17" x14ac:dyDescent="0.25">
      <c r="P20" s="7"/>
      <c r="Q20" s="54"/>
    </row>
    <row r="21" spans="16:17" x14ac:dyDescent="0.25">
      <c r="P21" s="7"/>
      <c r="Q21" s="54"/>
    </row>
    <row r="22" spans="16:17" x14ac:dyDescent="0.25">
      <c r="P22" s="7"/>
      <c r="Q22" s="54"/>
    </row>
    <row r="23" spans="16:17" x14ac:dyDescent="0.25">
      <c r="P23" s="7"/>
      <c r="Q23" s="54"/>
    </row>
    <row r="24" spans="16:17" x14ac:dyDescent="0.25">
      <c r="P24" s="7"/>
      <c r="Q24" s="54"/>
    </row>
    <row r="25" spans="16:17" x14ac:dyDescent="0.25">
      <c r="P25" s="7"/>
      <c r="Q25" s="54"/>
    </row>
    <row r="26" spans="16:17" x14ac:dyDescent="0.25">
      <c r="Q26" s="54"/>
    </row>
    <row r="37" spans="1:7" x14ac:dyDescent="0.25">
      <c r="A37" s="165" t="s">
        <v>142</v>
      </c>
      <c r="B37" s="165"/>
      <c r="C37" s="165"/>
      <c r="D37" s="165"/>
      <c r="E37" s="165"/>
      <c r="F37" s="165"/>
      <c r="G37" s="165"/>
    </row>
  </sheetData>
  <mergeCells count="6">
    <mergeCell ref="A37:G37"/>
    <mergeCell ref="A1:E1"/>
    <mergeCell ref="A2:A3"/>
    <mergeCell ref="A12:E12"/>
    <mergeCell ref="B2:C2"/>
    <mergeCell ref="D2:E2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71703-0C10-4EA0-B8DE-5076D5449CA0}">
  <sheetPr>
    <tabColor theme="8" tint="-0.249977111117893"/>
  </sheetPr>
  <dimension ref="A1:D12"/>
  <sheetViews>
    <sheetView workbookViewId="0">
      <selection activeCell="F8" sqref="F8"/>
    </sheetView>
  </sheetViews>
  <sheetFormatPr baseColWidth="10" defaultColWidth="11.42578125" defaultRowHeight="15" x14ac:dyDescent="0.25"/>
  <cols>
    <col min="1" max="1" width="10.140625" customWidth="1"/>
    <col min="2" max="2" width="31" customWidth="1"/>
    <col min="3" max="3" width="15" customWidth="1"/>
    <col min="4" max="4" width="18.28515625" customWidth="1"/>
  </cols>
  <sheetData>
    <row r="1" spans="1:4" ht="28.5" customHeight="1" x14ac:dyDescent="0.25">
      <c r="A1" s="178" t="s">
        <v>156</v>
      </c>
      <c r="B1" s="178"/>
      <c r="C1" s="178"/>
      <c r="D1" s="178"/>
    </row>
    <row r="2" spans="1:4" x14ac:dyDescent="0.25">
      <c r="A2" s="95" t="s">
        <v>130</v>
      </c>
      <c r="B2" s="95" t="s">
        <v>129</v>
      </c>
      <c r="C2" s="95" t="s">
        <v>119</v>
      </c>
      <c r="D2" s="95" t="s">
        <v>155</v>
      </c>
    </row>
    <row r="3" spans="1:4" x14ac:dyDescent="0.25">
      <c r="A3" s="69" t="s">
        <v>131</v>
      </c>
      <c r="B3" s="69" t="s">
        <v>157</v>
      </c>
      <c r="C3" s="69">
        <v>20.372</v>
      </c>
      <c r="D3" s="69" t="s">
        <v>121</v>
      </c>
    </row>
    <row r="4" spans="1:4" x14ac:dyDescent="0.25">
      <c r="A4" s="69" t="s">
        <v>131</v>
      </c>
      <c r="B4" s="70" t="s">
        <v>158</v>
      </c>
      <c r="C4" s="69">
        <v>16.331</v>
      </c>
      <c r="D4" s="69" t="s">
        <v>122</v>
      </c>
    </row>
    <row r="5" spans="1:4" x14ac:dyDescent="0.25">
      <c r="A5" s="69" t="s">
        <v>131</v>
      </c>
      <c r="B5" s="69" t="s">
        <v>159</v>
      </c>
      <c r="C5" s="69">
        <v>15.819000000000001</v>
      </c>
      <c r="D5" s="69" t="s">
        <v>120</v>
      </c>
    </row>
    <row r="6" spans="1:4" x14ac:dyDescent="0.25">
      <c r="A6" s="69" t="s">
        <v>133</v>
      </c>
      <c r="B6" s="69" t="s">
        <v>160</v>
      </c>
      <c r="C6" s="69">
        <v>11.333</v>
      </c>
      <c r="D6" s="69" t="s">
        <v>128</v>
      </c>
    </row>
    <row r="7" spans="1:4" x14ac:dyDescent="0.25">
      <c r="A7" s="69" t="s">
        <v>131</v>
      </c>
      <c r="B7" s="69" t="s">
        <v>161</v>
      </c>
      <c r="C7" s="69">
        <v>8.4429999999999996</v>
      </c>
      <c r="D7" s="69" t="s">
        <v>123</v>
      </c>
    </row>
    <row r="8" spans="1:4" x14ac:dyDescent="0.25">
      <c r="A8" s="69" t="s">
        <v>133</v>
      </c>
      <c r="B8" s="69" t="s">
        <v>162</v>
      </c>
      <c r="C8" s="69">
        <v>8.0459999999999994</v>
      </c>
      <c r="D8" s="69" t="s">
        <v>126</v>
      </c>
    </row>
    <row r="9" spans="1:4" x14ac:dyDescent="0.25">
      <c r="A9" s="69" t="s">
        <v>133</v>
      </c>
      <c r="B9" s="70" t="s">
        <v>163</v>
      </c>
      <c r="C9" s="69">
        <v>7.891</v>
      </c>
      <c r="D9" s="69" t="s">
        <v>127</v>
      </c>
    </row>
    <row r="10" spans="1:4" x14ac:dyDescent="0.25">
      <c r="A10" s="69" t="s">
        <v>132</v>
      </c>
      <c r="B10" s="69" t="s">
        <v>164</v>
      </c>
      <c r="C10" s="69">
        <v>7.5140000000000002</v>
      </c>
      <c r="D10" s="69" t="s">
        <v>124</v>
      </c>
    </row>
    <row r="11" spans="1:4" x14ac:dyDescent="0.25">
      <c r="A11" s="73" t="s">
        <v>132</v>
      </c>
      <c r="B11" s="73" t="s">
        <v>165</v>
      </c>
      <c r="C11" s="73">
        <v>2.4049999999999998</v>
      </c>
      <c r="D11" s="73" t="s">
        <v>125</v>
      </c>
    </row>
    <row r="12" spans="1:4" x14ac:dyDescent="0.25">
      <c r="A12" s="141" t="s">
        <v>134</v>
      </c>
      <c r="B12" s="141"/>
      <c r="C12" s="141"/>
      <c r="D12" s="141"/>
    </row>
  </sheetData>
  <autoFilter ref="B2:D2" xr:uid="{09771E4B-0C33-4929-B969-81D59870FED2}">
    <sortState xmlns:xlrd2="http://schemas.microsoft.com/office/spreadsheetml/2017/richdata2" ref="B3:D11">
      <sortCondition descending="1" ref="C2"/>
    </sortState>
  </autoFilter>
  <mergeCells count="2">
    <mergeCell ref="A1:D1"/>
    <mergeCell ref="A12:D1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A7761-7102-4C43-8716-7503CBFA9481}">
  <sheetPr>
    <tabColor theme="8" tint="-0.249977111117893"/>
  </sheetPr>
  <dimension ref="A1:I12"/>
  <sheetViews>
    <sheetView workbookViewId="0">
      <selection activeCell="B2" sqref="B2:D2"/>
    </sheetView>
  </sheetViews>
  <sheetFormatPr baseColWidth="10" defaultColWidth="11.42578125" defaultRowHeight="15" x14ac:dyDescent="0.25"/>
  <cols>
    <col min="1" max="1" width="56.85546875" customWidth="1"/>
    <col min="4" max="4" width="10.85546875" customWidth="1"/>
  </cols>
  <sheetData>
    <row r="1" spans="1:9" ht="15" customHeight="1" x14ac:dyDescent="0.25">
      <c r="A1" s="178" t="s">
        <v>254</v>
      </c>
      <c r="B1" s="178"/>
      <c r="C1" s="178"/>
      <c r="D1" s="178"/>
      <c r="E1" s="25"/>
      <c r="F1" s="25"/>
      <c r="G1" s="25"/>
      <c r="H1" s="25"/>
      <c r="I1" s="25"/>
    </row>
    <row r="2" spans="1:9" x14ac:dyDescent="0.25">
      <c r="A2" s="69"/>
      <c r="B2" s="95">
        <v>2019</v>
      </c>
      <c r="C2" s="95">
        <v>2020</v>
      </c>
      <c r="D2" s="95">
        <v>2021</v>
      </c>
    </row>
    <row r="3" spans="1:9" x14ac:dyDescent="0.25">
      <c r="A3" s="69" t="s">
        <v>166</v>
      </c>
      <c r="B3" s="71">
        <v>171731</v>
      </c>
      <c r="C3" s="71">
        <v>120555</v>
      </c>
      <c r="D3" s="71">
        <v>153475</v>
      </c>
    </row>
    <row r="4" spans="1:9" x14ac:dyDescent="0.25">
      <c r="A4" s="69" t="s">
        <v>167</v>
      </c>
      <c r="B4" s="71">
        <v>149165</v>
      </c>
      <c r="C4" s="71">
        <v>104490</v>
      </c>
      <c r="D4" s="71">
        <v>133956</v>
      </c>
    </row>
    <row r="5" spans="1:9" x14ac:dyDescent="0.25">
      <c r="A5" s="69" t="s">
        <v>168</v>
      </c>
      <c r="B5" s="71">
        <v>31532</v>
      </c>
      <c r="C5" s="71">
        <v>26685</v>
      </c>
      <c r="D5" s="71">
        <v>31543</v>
      </c>
    </row>
    <row r="6" spans="1:9" x14ac:dyDescent="0.25">
      <c r="A6" s="69" t="s">
        <v>169</v>
      </c>
      <c r="B6" s="71">
        <v>141756</v>
      </c>
      <c r="C6" s="71">
        <v>99272</v>
      </c>
      <c r="D6" s="71">
        <v>127068</v>
      </c>
    </row>
    <row r="7" spans="1:9" x14ac:dyDescent="0.25">
      <c r="A7" s="69" t="s">
        <v>135</v>
      </c>
      <c r="B7" s="71">
        <v>26052</v>
      </c>
      <c r="C7" s="71">
        <v>18065</v>
      </c>
      <c r="D7" s="71">
        <v>23459</v>
      </c>
    </row>
    <row r="8" spans="1:9" x14ac:dyDescent="0.25">
      <c r="A8" s="69" t="s">
        <v>136</v>
      </c>
      <c r="B8" s="71">
        <v>36002</v>
      </c>
      <c r="C8" s="72" t="s">
        <v>151</v>
      </c>
      <c r="D8" s="71">
        <v>27532</v>
      </c>
    </row>
    <row r="9" spans="1:9" x14ac:dyDescent="0.25">
      <c r="A9" s="69" t="s">
        <v>137</v>
      </c>
      <c r="B9" s="71">
        <v>53352</v>
      </c>
      <c r="C9" s="71">
        <v>37265</v>
      </c>
      <c r="D9" s="71">
        <v>48560</v>
      </c>
    </row>
    <row r="10" spans="1:9" x14ac:dyDescent="0.25">
      <c r="A10" s="69" t="s">
        <v>138</v>
      </c>
      <c r="B10" s="71">
        <v>33390</v>
      </c>
      <c r="C10" s="71">
        <v>23332</v>
      </c>
      <c r="D10" s="71">
        <v>30287</v>
      </c>
    </row>
    <row r="11" spans="1:9" x14ac:dyDescent="0.25">
      <c r="A11" s="141" t="s">
        <v>68</v>
      </c>
      <c r="B11" s="141"/>
      <c r="C11" s="141"/>
      <c r="D11" s="141"/>
    </row>
    <row r="12" spans="1:9" x14ac:dyDescent="0.25">
      <c r="A12" s="179" t="s">
        <v>170</v>
      </c>
      <c r="B12" s="179"/>
      <c r="C12" s="179"/>
      <c r="D12" s="179"/>
    </row>
  </sheetData>
  <mergeCells count="3">
    <mergeCell ref="A1:D1"/>
    <mergeCell ref="A11:D11"/>
    <mergeCell ref="A12:D1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AC6CA-8974-4087-B4B1-294FB5B36C91}">
  <sheetPr>
    <tabColor theme="8" tint="-0.249977111117893"/>
  </sheetPr>
  <dimension ref="A1:I9"/>
  <sheetViews>
    <sheetView zoomScale="130" zoomScaleNormal="130" workbookViewId="0">
      <selection activeCell="B2" sqref="B2:E2"/>
    </sheetView>
  </sheetViews>
  <sheetFormatPr baseColWidth="10" defaultColWidth="11.42578125" defaultRowHeight="15" x14ac:dyDescent="0.25"/>
  <cols>
    <col min="3" max="3" width="15.42578125" customWidth="1"/>
  </cols>
  <sheetData>
    <row r="1" spans="1:9" ht="25.5" customHeight="1" x14ac:dyDescent="0.25">
      <c r="A1" s="180" t="s">
        <v>249</v>
      </c>
      <c r="B1" s="180"/>
      <c r="C1" s="180"/>
      <c r="D1" s="180"/>
      <c r="E1" s="180"/>
    </row>
    <row r="2" spans="1:9" ht="42" customHeight="1" x14ac:dyDescent="0.25">
      <c r="A2" s="56"/>
      <c r="B2" s="96" t="s">
        <v>105</v>
      </c>
      <c r="C2" s="96" t="s">
        <v>171</v>
      </c>
      <c r="D2" s="96" t="s">
        <v>106</v>
      </c>
      <c r="E2" s="96" t="s">
        <v>107</v>
      </c>
    </row>
    <row r="3" spans="1:9" x14ac:dyDescent="0.25">
      <c r="A3" s="57">
        <v>2010</v>
      </c>
      <c r="B3" s="58">
        <v>2240</v>
      </c>
      <c r="C3" s="59">
        <v>63</v>
      </c>
      <c r="D3" s="59">
        <v>286</v>
      </c>
      <c r="E3" s="58">
        <v>3176</v>
      </c>
    </row>
    <row r="4" spans="1:9" x14ac:dyDescent="0.25">
      <c r="A4" s="57">
        <v>2016</v>
      </c>
      <c r="B4" s="58">
        <v>3821</v>
      </c>
      <c r="C4" s="59">
        <v>60</v>
      </c>
      <c r="D4" s="59">
        <v>344</v>
      </c>
      <c r="E4" s="58">
        <v>5336</v>
      </c>
      <c r="F4" s="53"/>
      <c r="G4" s="53"/>
      <c r="H4" s="53"/>
      <c r="I4" s="53"/>
    </row>
    <row r="5" spans="1:9" x14ac:dyDescent="0.25">
      <c r="A5" s="57">
        <v>2017</v>
      </c>
      <c r="B5" s="58">
        <v>3783</v>
      </c>
      <c r="C5" s="59">
        <v>68</v>
      </c>
      <c r="D5" s="59">
        <v>389</v>
      </c>
      <c r="E5" s="58">
        <v>5085</v>
      </c>
      <c r="F5" s="53"/>
      <c r="G5" s="53"/>
      <c r="H5" s="53"/>
      <c r="I5" s="53"/>
    </row>
    <row r="6" spans="1:9" x14ac:dyDescent="0.25">
      <c r="A6" s="57">
        <v>2018</v>
      </c>
      <c r="B6" s="58">
        <v>3450</v>
      </c>
      <c r="C6" s="59">
        <v>53</v>
      </c>
      <c r="D6" s="59">
        <v>310</v>
      </c>
      <c r="E6" s="58">
        <v>4695</v>
      </c>
      <c r="F6" s="53"/>
      <c r="G6" s="53"/>
      <c r="H6" s="53"/>
      <c r="I6" s="53"/>
    </row>
    <row r="7" spans="1:9" x14ac:dyDescent="0.25">
      <c r="A7" s="57">
        <v>2019</v>
      </c>
      <c r="B7" s="58">
        <v>3356</v>
      </c>
      <c r="C7" s="59">
        <v>49</v>
      </c>
      <c r="D7" s="59">
        <v>287</v>
      </c>
      <c r="E7" s="58">
        <v>4462</v>
      </c>
      <c r="F7" s="53"/>
      <c r="G7" s="53"/>
      <c r="H7" s="53"/>
      <c r="I7" s="53"/>
    </row>
    <row r="8" spans="1:9" x14ac:dyDescent="0.25">
      <c r="A8" s="60">
        <v>2020</v>
      </c>
      <c r="B8" s="61">
        <v>2092</v>
      </c>
      <c r="C8" s="62">
        <v>37</v>
      </c>
      <c r="D8" s="62">
        <v>197</v>
      </c>
      <c r="E8" s="61">
        <v>2727</v>
      </c>
      <c r="F8" s="53"/>
      <c r="G8" s="53"/>
      <c r="H8" s="53"/>
      <c r="I8" s="53"/>
    </row>
    <row r="9" spans="1:9" x14ac:dyDescent="0.25">
      <c r="A9" s="141" t="s">
        <v>172</v>
      </c>
      <c r="B9" s="141"/>
      <c r="C9" s="141"/>
      <c r="D9" s="141"/>
      <c r="E9" s="141"/>
    </row>
  </sheetData>
  <mergeCells count="2">
    <mergeCell ref="A1:E1"/>
    <mergeCell ref="A9:E9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F6CD1-5BF7-49C3-82CB-4B0427B0C13F}">
  <sheetPr>
    <tabColor theme="8" tint="-0.249977111117893"/>
  </sheetPr>
  <dimension ref="A1:I10"/>
  <sheetViews>
    <sheetView tabSelected="1" workbookViewId="0">
      <selection activeCell="B2" sqref="B2:I2"/>
    </sheetView>
  </sheetViews>
  <sheetFormatPr baseColWidth="10" defaultColWidth="11.42578125" defaultRowHeight="15" x14ac:dyDescent="0.25"/>
  <cols>
    <col min="1" max="1" width="19.28515625" customWidth="1"/>
    <col min="2" max="2" width="10.28515625" customWidth="1"/>
    <col min="3" max="3" width="8" customWidth="1"/>
    <col min="4" max="4" width="17.5703125" customWidth="1"/>
    <col min="5" max="5" width="15.5703125" customWidth="1"/>
    <col min="6" max="6" width="6" bestFit="1" customWidth="1"/>
    <col min="7" max="7" width="6.140625" bestFit="1" customWidth="1"/>
    <col min="8" max="8" width="16.7109375" customWidth="1"/>
    <col min="9" max="9" width="16.5703125" customWidth="1"/>
    <col min="10" max="10" width="18.7109375" bestFit="1" customWidth="1"/>
    <col min="13" max="13" width="22" bestFit="1" customWidth="1"/>
    <col min="14" max="14" width="19.42578125" bestFit="1" customWidth="1"/>
  </cols>
  <sheetData>
    <row r="1" spans="1:9" x14ac:dyDescent="0.25">
      <c r="A1" s="181" t="s">
        <v>173</v>
      </c>
      <c r="B1" s="181"/>
      <c r="C1" s="181"/>
      <c r="D1" s="181"/>
      <c r="E1" s="181"/>
      <c r="F1" s="181"/>
      <c r="G1" s="181"/>
      <c r="H1" s="181"/>
      <c r="I1" s="181"/>
    </row>
    <row r="2" spans="1:9" x14ac:dyDescent="0.25">
      <c r="A2" s="69"/>
      <c r="B2" s="95" t="s">
        <v>177</v>
      </c>
      <c r="C2" s="95" t="s">
        <v>108</v>
      </c>
      <c r="D2" s="95" t="s">
        <v>174</v>
      </c>
      <c r="E2" s="95" t="s">
        <v>109</v>
      </c>
      <c r="F2" s="95" t="s">
        <v>175</v>
      </c>
      <c r="G2" s="95" t="s">
        <v>176</v>
      </c>
      <c r="H2" s="95" t="s">
        <v>180</v>
      </c>
      <c r="I2" s="95" t="s">
        <v>181</v>
      </c>
    </row>
    <row r="3" spans="1:9" x14ac:dyDescent="0.25">
      <c r="A3" s="69" t="s">
        <v>178</v>
      </c>
      <c r="B3" s="69" t="s">
        <v>111</v>
      </c>
      <c r="C3" s="69">
        <v>523</v>
      </c>
      <c r="D3" s="69">
        <v>248</v>
      </c>
      <c r="E3" s="69">
        <v>6</v>
      </c>
      <c r="F3" s="69">
        <v>395</v>
      </c>
      <c r="G3" s="69">
        <v>6</v>
      </c>
      <c r="H3" s="69" t="s">
        <v>112</v>
      </c>
      <c r="I3" s="69" t="s">
        <v>113</v>
      </c>
    </row>
    <row r="4" spans="1:9" x14ac:dyDescent="0.25">
      <c r="A4" s="69" t="s">
        <v>179</v>
      </c>
      <c r="B4" s="69" t="s">
        <v>114</v>
      </c>
      <c r="C4" s="69">
        <v>951</v>
      </c>
      <c r="D4" s="69">
        <v>474</v>
      </c>
      <c r="E4" s="69">
        <v>15</v>
      </c>
      <c r="F4" s="69">
        <v>684</v>
      </c>
      <c r="G4" s="69">
        <v>18</v>
      </c>
      <c r="H4" s="69" t="s">
        <v>115</v>
      </c>
      <c r="I4" s="69" t="s">
        <v>116</v>
      </c>
    </row>
    <row r="5" spans="1:9" x14ac:dyDescent="0.25">
      <c r="A5" s="69" t="s">
        <v>0</v>
      </c>
      <c r="B5" s="69" t="s">
        <v>110</v>
      </c>
      <c r="C5" s="69">
        <v>1.474</v>
      </c>
      <c r="D5" s="69">
        <v>722</v>
      </c>
      <c r="E5" s="69">
        <v>21</v>
      </c>
      <c r="F5" s="69">
        <v>1.079</v>
      </c>
      <c r="G5" s="69">
        <v>24</v>
      </c>
      <c r="H5" s="69" t="s">
        <v>117</v>
      </c>
      <c r="I5" s="69" t="s">
        <v>118</v>
      </c>
    </row>
    <row r="6" spans="1:9" x14ac:dyDescent="0.25">
      <c r="A6" s="128" t="s">
        <v>84</v>
      </c>
      <c r="B6" s="128"/>
      <c r="C6" s="128"/>
      <c r="D6" s="128"/>
      <c r="E6" s="128"/>
      <c r="F6" s="128"/>
      <c r="G6" s="128"/>
      <c r="H6" s="128"/>
      <c r="I6" s="128"/>
    </row>
    <row r="9" spans="1:9" x14ac:dyDescent="0.25">
      <c r="A9" s="63"/>
    </row>
    <row r="10" spans="1:9" x14ac:dyDescent="0.25">
      <c r="A10" s="25"/>
    </row>
  </sheetData>
  <mergeCells count="2">
    <mergeCell ref="A1:I1"/>
    <mergeCell ref="A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Índex de taules i gràfics</vt:lpstr>
      <vt:lpstr>G1</vt:lpstr>
      <vt:lpstr>G2</vt:lpstr>
      <vt:lpstr>G3</vt:lpstr>
      <vt:lpstr>G4</vt:lpstr>
      <vt:lpstr>G5</vt:lpstr>
      <vt:lpstr>G6-Q1</vt:lpstr>
      <vt:lpstr>G7</vt:lpstr>
      <vt:lpstr>G8</vt:lpstr>
      <vt:lpstr>Q2</vt:lpstr>
      <vt:lpstr>G9</vt:lpstr>
      <vt:lpstr>Q3</vt:lpstr>
      <vt:lpstr>G10</vt:lpstr>
      <vt:lpstr>Q4</vt:lpstr>
      <vt:lpstr>QA1-GA1</vt:lpstr>
      <vt:lpstr>QA2-GA2</vt:lpstr>
      <vt:lpstr>QA3</vt:lpstr>
      <vt:lpstr>QA4</vt:lpstr>
      <vt:lpstr>QA5</vt:lpstr>
      <vt:lpstr>QA6</vt:lpstr>
    </vt:vector>
  </TitlesOfParts>
  <Company>UIB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Fernando Ruiz Fernández</cp:lastModifiedBy>
  <cp:revision>1</cp:revision>
  <dcterms:created xsi:type="dcterms:W3CDTF">2018-05-31T10:07:00Z</dcterms:created>
  <dcterms:modified xsi:type="dcterms:W3CDTF">2022-09-30T08:25:31Z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UIB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KSOProductBuildVer">
    <vt:lpwstr>1033-11.2.0.10233</vt:lpwstr>
  </property>
</Properties>
</file>