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G:\4t mandat CES\04 PUBLICACIONS\01 MEMÒRIA\2021\6. Capítols maquetats i excels OK\"/>
    </mc:Choice>
  </mc:AlternateContent>
  <xr:revisionPtr revIDLastSave="0" documentId="13_ncr:1_{0F7BC0F3-6F10-4BA5-B9B6-07F8DB4226FE}" xr6:coauthVersionLast="47" xr6:coauthVersionMax="47" xr10:uidLastSave="{00000000-0000-0000-0000-000000000000}"/>
  <bookViews>
    <workbookView xWindow="-120" yWindow="-120" windowWidth="21840" windowHeight="13140" tabRatio="870" activeTab="9" xr2:uid="{00000000-000D-0000-FFFF-FFFF00000000}"/>
  </bookViews>
  <sheets>
    <sheet name="Índex de quadres i gràfics" sheetId="1" r:id="rId1"/>
    <sheet name="Q1" sheetId="2" r:id="rId2"/>
    <sheet name="Q2" sheetId="3" r:id="rId3"/>
    <sheet name="Q3" sheetId="4" r:id="rId4"/>
    <sheet name="Q4" sheetId="5" r:id="rId5"/>
    <sheet name="Q5" sheetId="6" r:id="rId6"/>
    <sheet name="Q6" sheetId="7" r:id="rId7"/>
    <sheet name="Q7" sheetId="8" r:id="rId8"/>
    <sheet name="Q8_" sheetId="9" r:id="rId9"/>
    <sheet name="Q9" sheetId="10" r:id="rId10"/>
    <sheet name="Q10" sheetId="11" r:id="rId11"/>
    <sheet name="Q11" sheetId="12" r:id="rId12"/>
    <sheet name="Q12" sheetId="13" r:id="rId13"/>
    <sheet name="Q13" sheetId="14" r:id="rId14"/>
    <sheet name="Q14" sheetId="15" r:id="rId15"/>
    <sheet name="Q15" sheetId="16" r:id="rId16"/>
    <sheet name="Q16" sheetId="17" r:id="rId17"/>
    <sheet name="Q17" sheetId="27" r:id="rId18"/>
    <sheet name="G1" sheetId="18" r:id="rId19"/>
    <sheet name="G2" sheetId="19" r:id="rId20"/>
    <sheet name="GA1" sheetId="26" r:id="rId21"/>
    <sheet name="GA2" sheetId="23" r:id="rId22"/>
    <sheet name="GA3" sheetId="24" r:id="rId23"/>
    <sheet name="GA4" sheetId="25" r:id="rId24"/>
  </sheets>
  <definedNames>
    <definedName name="TABLE" localSheetId="20">'GA1'!#REF!</definedName>
    <definedName name="TABLE" localSheetId="1">#REF!</definedName>
    <definedName name="TABLE" localSheetId="11">#REF!</definedName>
    <definedName name="TABLE" localSheetId="3">#REF!</definedName>
    <definedName name="TABLE" localSheetId="5">#REF!</definedName>
    <definedName name="TABLE" localSheetId="7">#REF!</definedName>
    <definedName name="TABLE" localSheetId="8">#REF!</definedName>
    <definedName name="TABLE_10" localSheetId="11">#REF!</definedName>
    <definedName name="TABLE_10" localSheetId="3">#REF!</definedName>
    <definedName name="TABLE_10" localSheetId="5">#REF!</definedName>
    <definedName name="TABLE_10" localSheetId="7">#REF!</definedName>
    <definedName name="TABLE_10" localSheetId="8">#REF!</definedName>
    <definedName name="TABLE_11" localSheetId="11">#REF!</definedName>
    <definedName name="TABLE_11" localSheetId="3">#REF!</definedName>
    <definedName name="TABLE_11" localSheetId="5">#REF!</definedName>
    <definedName name="TABLE_11" localSheetId="7">#REF!</definedName>
    <definedName name="TABLE_11" localSheetId="8">#REF!</definedName>
    <definedName name="TABLE_12" localSheetId="11">#REF!</definedName>
    <definedName name="TABLE_12" localSheetId="3">#REF!</definedName>
    <definedName name="TABLE_12" localSheetId="5">#REF!</definedName>
    <definedName name="TABLE_12" localSheetId="7">#REF!</definedName>
    <definedName name="TABLE_12" localSheetId="8">#REF!</definedName>
    <definedName name="TABLE_13" localSheetId="11">#REF!</definedName>
    <definedName name="TABLE_13" localSheetId="3">#REF!</definedName>
    <definedName name="TABLE_13" localSheetId="5">#REF!</definedName>
    <definedName name="TABLE_13" localSheetId="8">#REF!</definedName>
    <definedName name="TABLE_14" localSheetId="11">#REF!</definedName>
    <definedName name="TABLE_14" localSheetId="3">#REF!</definedName>
    <definedName name="TABLE_14" localSheetId="5">#REF!</definedName>
    <definedName name="TABLE_14" localSheetId="8">#REF!</definedName>
    <definedName name="TABLE_15" localSheetId="11">#REF!</definedName>
    <definedName name="TABLE_15" localSheetId="5">#REF!</definedName>
    <definedName name="TABLE_15" localSheetId="8">#REF!</definedName>
    <definedName name="TABLE_16" localSheetId="11">#REF!</definedName>
    <definedName name="TABLE_16" localSheetId="5">#REF!</definedName>
    <definedName name="TABLE_16" localSheetId="8">#REF!</definedName>
    <definedName name="TABLE_17" localSheetId="11">#REF!</definedName>
    <definedName name="TABLE_17" localSheetId="5">#REF!</definedName>
    <definedName name="TABLE_17" localSheetId="8">#REF!</definedName>
    <definedName name="TABLE_18" localSheetId="11">#REF!</definedName>
    <definedName name="TABLE_18" localSheetId="5">#REF!</definedName>
    <definedName name="TABLE_18" localSheetId="8">#REF!</definedName>
    <definedName name="TABLE_19" localSheetId="11">#REF!</definedName>
    <definedName name="TABLE_19" localSheetId="5">#REF!</definedName>
    <definedName name="TABLE_19" localSheetId="8">#REF!</definedName>
    <definedName name="TABLE_2" localSheetId="20">'GA1'!#REF!</definedName>
    <definedName name="TABLE_2" localSheetId="1">#REF!</definedName>
    <definedName name="TABLE_2" localSheetId="11">#REF!</definedName>
    <definedName name="TABLE_2" localSheetId="3">#REF!</definedName>
    <definedName name="TABLE_2" localSheetId="5">#REF!</definedName>
    <definedName name="TABLE_2" localSheetId="7">#REF!</definedName>
    <definedName name="TABLE_2" localSheetId="8">#REF!</definedName>
    <definedName name="TABLE_20" localSheetId="11">#REF!</definedName>
    <definedName name="TABLE_20" localSheetId="5">#REF!</definedName>
    <definedName name="TABLE_20" localSheetId="8">#REF!</definedName>
    <definedName name="TABLE_21" localSheetId="11">#REF!</definedName>
    <definedName name="TABLE_21" localSheetId="5">#REF!</definedName>
    <definedName name="TABLE_21" localSheetId="8">#REF!</definedName>
    <definedName name="TABLE_22" localSheetId="11">#REF!</definedName>
    <definedName name="TABLE_22" localSheetId="5">#REF!</definedName>
    <definedName name="TABLE_22" localSheetId="8">#REF!</definedName>
    <definedName name="TABLE_23" localSheetId="11">#REF!</definedName>
    <definedName name="TABLE_23" localSheetId="5">#REF!</definedName>
    <definedName name="TABLE_23" localSheetId="8">#REF!</definedName>
    <definedName name="TABLE_24" localSheetId="11">#REF!</definedName>
    <definedName name="TABLE_24" localSheetId="5">#REF!</definedName>
    <definedName name="TABLE_24" localSheetId="8">#REF!</definedName>
    <definedName name="TABLE_25" localSheetId="5">#REF!</definedName>
    <definedName name="TABLE_26" localSheetId="5">#REF!</definedName>
    <definedName name="TABLE_27" localSheetId="5">#REF!</definedName>
    <definedName name="TABLE_28" localSheetId="5">#REF!</definedName>
    <definedName name="TABLE_29" localSheetId="5">#REF!</definedName>
    <definedName name="TABLE_3" localSheetId="1">#REF!</definedName>
    <definedName name="TABLE_3" localSheetId="11">#REF!</definedName>
    <definedName name="TABLE_3" localSheetId="3">#REF!</definedName>
    <definedName name="TABLE_3" localSheetId="5">#REF!</definedName>
    <definedName name="TABLE_3" localSheetId="7">#REF!</definedName>
    <definedName name="TABLE_3" localSheetId="8">#REF!</definedName>
    <definedName name="TABLE_30" localSheetId="5">#REF!</definedName>
    <definedName name="TABLE_4" localSheetId="1">#REF!</definedName>
    <definedName name="TABLE_4" localSheetId="11">#REF!</definedName>
    <definedName name="TABLE_4" localSheetId="3">#REF!</definedName>
    <definedName name="TABLE_4" localSheetId="5">#REF!</definedName>
    <definedName name="TABLE_4" localSheetId="7">#REF!</definedName>
    <definedName name="TABLE_4" localSheetId="8">#REF!</definedName>
    <definedName name="TABLE_5" localSheetId="1">#REF!</definedName>
    <definedName name="TABLE_5" localSheetId="11">#REF!</definedName>
    <definedName name="TABLE_5" localSheetId="3">#REF!</definedName>
    <definedName name="TABLE_5" localSheetId="5">#REF!</definedName>
    <definedName name="TABLE_5" localSheetId="7">#REF!</definedName>
    <definedName name="TABLE_5" localSheetId="8">#REF!</definedName>
    <definedName name="TABLE_6" localSheetId="1">#REF!</definedName>
    <definedName name="TABLE_6" localSheetId="11">#REF!</definedName>
    <definedName name="TABLE_6" localSheetId="3">#REF!</definedName>
    <definedName name="TABLE_6" localSheetId="5">#REF!</definedName>
    <definedName name="TABLE_6" localSheetId="7">#REF!</definedName>
    <definedName name="TABLE_6" localSheetId="8">#REF!</definedName>
    <definedName name="TABLE_7" localSheetId="1">#REF!</definedName>
    <definedName name="TABLE_7" localSheetId="11">#REF!</definedName>
    <definedName name="TABLE_7" localSheetId="3">#REF!</definedName>
    <definedName name="TABLE_7" localSheetId="5">#REF!</definedName>
    <definedName name="TABLE_7" localSheetId="7">#REF!</definedName>
    <definedName name="TABLE_7" localSheetId="8">#REF!</definedName>
    <definedName name="TABLE_8" localSheetId="1">#REF!</definedName>
    <definedName name="TABLE_8" localSheetId="11">#REF!</definedName>
    <definedName name="TABLE_8" localSheetId="3">#REF!</definedName>
    <definedName name="TABLE_8" localSheetId="5">#REF!</definedName>
    <definedName name="TABLE_8" localSheetId="7">#REF!</definedName>
    <definedName name="TABLE_8" localSheetId="8">#REF!</definedName>
    <definedName name="TABLE_9" localSheetId="1">#REF!</definedName>
    <definedName name="TABLE_9" localSheetId="11">#REF!</definedName>
    <definedName name="TABLE_9" localSheetId="3">#REF!</definedName>
    <definedName name="TABLE_9" localSheetId="5">#REF!</definedName>
    <definedName name="TABLE_9" localSheetId="7">#REF!</definedName>
    <definedName name="TABLE_9" localSheetId="8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29" roundtripDataSignature="AMtx7mhl8nK0H+H+vKO5lyKdNM2K7vr3Og=="/>
    </ext>
  </extLst>
</workbook>
</file>

<file path=xl/calcChain.xml><?xml version="1.0" encoding="utf-8"?>
<calcChain xmlns="http://schemas.openxmlformats.org/spreadsheetml/2006/main">
  <c r="D3" i="27" l="1"/>
  <c r="D4" i="27"/>
  <c r="D5" i="27"/>
  <c r="D6" i="27"/>
  <c r="D7" i="27"/>
  <c r="D8" i="27"/>
  <c r="D9" i="27"/>
  <c r="D10" i="27"/>
  <c r="D11" i="27"/>
  <c r="D12" i="27"/>
  <c r="D13" i="27"/>
  <c r="D14" i="27"/>
  <c r="D15" i="27"/>
  <c r="D16" i="27"/>
  <c r="D17" i="27"/>
  <c r="D18" i="27"/>
  <c r="D19" i="27"/>
  <c r="D20" i="27"/>
  <c r="I41" i="23" l="1"/>
  <c r="H41" i="23"/>
  <c r="G41" i="23"/>
  <c r="I40" i="23"/>
  <c r="H40" i="23"/>
  <c r="G40" i="23"/>
  <c r="I37" i="23"/>
  <c r="H37" i="23"/>
  <c r="G37" i="23"/>
  <c r="I36" i="23"/>
  <c r="H36" i="23"/>
  <c r="G36" i="23"/>
  <c r="R12" i="23"/>
  <c r="Q12" i="23"/>
  <c r="P12" i="23"/>
  <c r="N12" i="23"/>
  <c r="M12" i="23"/>
  <c r="L12" i="23"/>
  <c r="R11" i="23"/>
  <c r="Q11" i="23"/>
  <c r="P11" i="23"/>
  <c r="N11" i="23"/>
  <c r="M11" i="23"/>
  <c r="L11" i="23"/>
  <c r="R10" i="23"/>
  <c r="Q10" i="23"/>
  <c r="P10" i="23"/>
  <c r="N10" i="23"/>
  <c r="M10" i="23"/>
  <c r="L10" i="23"/>
  <c r="D4" i="17"/>
  <c r="E6" i="17" s="1"/>
  <c r="B4" i="17"/>
  <c r="C6" i="17" s="1"/>
  <c r="D26" i="16"/>
  <c r="D25" i="16"/>
  <c r="D24" i="16"/>
  <c r="D23" i="16"/>
  <c r="D22" i="16"/>
  <c r="D21" i="16"/>
  <c r="D20" i="16"/>
  <c r="D19" i="16"/>
  <c r="D18" i="16"/>
  <c r="D17" i="16"/>
  <c r="E17" i="16" s="1"/>
  <c r="E18" i="16" s="1"/>
  <c r="C16" i="16"/>
  <c r="D16" i="16" s="1"/>
  <c r="D15" i="16"/>
  <c r="D14" i="16"/>
  <c r="D13" i="16"/>
  <c r="D12" i="16"/>
  <c r="D11" i="16"/>
  <c r="D10" i="16"/>
  <c r="D9" i="16"/>
  <c r="D8" i="16"/>
  <c r="D7" i="16"/>
  <c r="D6" i="16"/>
  <c r="D5" i="16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C4" i="16"/>
  <c r="D4" i="16" s="1"/>
  <c r="D3" i="16"/>
  <c r="I28" i="14"/>
  <c r="J28" i="14" s="1"/>
  <c r="I27" i="14"/>
  <c r="J27" i="14" s="1"/>
  <c r="I26" i="14"/>
  <c r="J26" i="14" s="1"/>
  <c r="I25" i="14"/>
  <c r="J25" i="14" s="1"/>
  <c r="I24" i="14"/>
  <c r="J24" i="14" s="1"/>
  <c r="I23" i="14"/>
  <c r="J23" i="14" s="1"/>
  <c r="I22" i="14"/>
  <c r="J22" i="14" s="1"/>
  <c r="I21" i="14"/>
  <c r="J21" i="14" s="1"/>
  <c r="I20" i="14"/>
  <c r="J20" i="14" s="1"/>
  <c r="I19" i="14"/>
  <c r="J19" i="14" s="1"/>
  <c r="I18" i="14"/>
  <c r="J18" i="14" s="1"/>
  <c r="I17" i="14"/>
  <c r="J17" i="14" s="1"/>
  <c r="I16" i="14"/>
  <c r="J16" i="14" s="1"/>
  <c r="I15" i="14"/>
  <c r="J15" i="14" s="1"/>
  <c r="I14" i="14"/>
  <c r="J14" i="14" s="1"/>
  <c r="I13" i="14"/>
  <c r="J13" i="14" s="1"/>
  <c r="I12" i="14"/>
  <c r="J12" i="14" s="1"/>
  <c r="I11" i="14"/>
  <c r="J11" i="14" s="1"/>
  <c r="I10" i="14"/>
  <c r="J10" i="14" s="1"/>
  <c r="I9" i="14"/>
  <c r="J9" i="14" s="1"/>
  <c r="I8" i="14"/>
  <c r="J8" i="14" s="1"/>
  <c r="I7" i="14"/>
  <c r="J7" i="14" s="1"/>
  <c r="I6" i="14"/>
  <c r="J6" i="14" s="1"/>
  <c r="I5" i="14"/>
  <c r="J5" i="14" s="1"/>
  <c r="I4" i="14"/>
  <c r="J4" i="14" s="1"/>
  <c r="I3" i="14"/>
  <c r="J3" i="14" s="1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D3" i="12"/>
  <c r="N9" i="9"/>
  <c r="M9" i="9"/>
  <c r="L9" i="9"/>
  <c r="K9" i="9"/>
  <c r="N8" i="9"/>
  <c r="M8" i="9"/>
  <c r="L8" i="9"/>
  <c r="K8" i="9"/>
  <c r="N7" i="9"/>
  <c r="M7" i="9"/>
  <c r="L7" i="9"/>
  <c r="K7" i="9"/>
  <c r="N6" i="9"/>
  <c r="M6" i="9"/>
  <c r="L6" i="9"/>
  <c r="K6" i="9"/>
  <c r="M12" i="8"/>
  <c r="L12" i="8"/>
  <c r="K12" i="8"/>
  <c r="J12" i="8"/>
  <c r="D8" i="3"/>
  <c r="D7" i="3"/>
  <c r="D6" i="3"/>
  <c r="D5" i="3"/>
  <c r="D4" i="3"/>
  <c r="D3" i="3"/>
  <c r="I12" i="2"/>
  <c r="I11" i="2"/>
  <c r="I10" i="2"/>
  <c r="I9" i="2"/>
  <c r="I8" i="2"/>
  <c r="I6" i="2"/>
  <c r="I5" i="2"/>
  <c r="I4" i="2"/>
  <c r="E19" i="16" l="1"/>
  <c r="E20" i="16" s="1"/>
  <c r="E21" i="16" s="1"/>
  <c r="E22" i="16" s="1"/>
  <c r="E23" i="16" s="1"/>
  <c r="E24" i="16" s="1"/>
  <c r="E25" i="16" s="1"/>
  <c r="E26" i="16" s="1"/>
  <c r="C5" i="17"/>
  <c r="C4" i="17"/>
  <c r="E5" i="17"/>
  <c r="E4" i="17"/>
</calcChain>
</file>

<file path=xl/sharedStrings.xml><?xml version="1.0" encoding="utf-8"?>
<sst xmlns="http://schemas.openxmlformats.org/spreadsheetml/2006/main" count="468" uniqueCount="288">
  <si>
    <t>Quadre II-2.1.</t>
  </si>
  <si>
    <t>Quadre II-2.2.</t>
  </si>
  <si>
    <t xml:space="preserve">Quadre II-2.3. </t>
  </si>
  <si>
    <t xml:space="preserve">Quadre II-2.4. </t>
  </si>
  <si>
    <t>Quadre II-2.5.</t>
  </si>
  <si>
    <t>Quadre II-2.6.</t>
  </si>
  <si>
    <t>Quadre II-2.7.</t>
  </si>
  <si>
    <t xml:space="preserve">Quadre II- 2.8. </t>
  </si>
  <si>
    <t xml:space="preserve">Quadre II- 2.9. </t>
  </si>
  <si>
    <t xml:space="preserve">Quadre II- 2.10. </t>
  </si>
  <si>
    <t xml:space="preserve">Quadre II-2.11. </t>
  </si>
  <si>
    <t xml:space="preserve">Quadre II-2.12. </t>
  </si>
  <si>
    <t>Quadre II-2.13.</t>
  </si>
  <si>
    <t>Quadre II-2.14.</t>
  </si>
  <si>
    <t>Quadre II-2.15.</t>
  </si>
  <si>
    <t xml:space="preserve">Quadre II-2.16. </t>
  </si>
  <si>
    <t xml:space="preserve">Quadre II-2.17. </t>
  </si>
  <si>
    <t>Gràfic II-2.1.</t>
  </si>
  <si>
    <t xml:space="preserve">Gràfic II-2.2. </t>
  </si>
  <si>
    <t xml:space="preserve">Gràfic IIA-2.1. </t>
  </si>
  <si>
    <t>Gràfic IIA-2.2.</t>
  </si>
  <si>
    <t xml:space="preserve">Gràfic IIA-2.3. </t>
  </si>
  <si>
    <t>Gràfic IIA-2.4.</t>
  </si>
  <si>
    <t>%</t>
  </si>
  <si>
    <t>Total de treballadors</t>
  </si>
  <si>
    <t>Treballadors per compte propi: total</t>
  </si>
  <si>
    <t>Treballadors per compte propi: ocupador</t>
  </si>
  <si>
    <t>Treballador per compte propi: empresari sense assalariats o treballadors independents</t>
  </si>
  <si>
    <t>Treballadors per compte propi: membre de cooperativa</t>
  </si>
  <si>
    <t>Treballadors per compte propi: ajuda familiar</t>
  </si>
  <si>
    <t>Total assalariats</t>
  </si>
  <si>
    <t>Assalariats del sector públic</t>
  </si>
  <si>
    <t>Assalariats del sector privat</t>
  </si>
  <si>
    <t>Una altra situació</t>
  </si>
  <si>
    <t>* Situació professional actual i percentatge respecte a la mitjana anual.</t>
  </si>
  <si>
    <t>Quadre II-2.2. Índex d'estacionalitat a les Illes Balears per illa (2021)</t>
  </si>
  <si>
    <t>Treb. juliol</t>
  </si>
  <si>
    <t>Treb. des.</t>
  </si>
  <si>
    <t>Illes Balears</t>
  </si>
  <si>
    <t>Mallorca</t>
  </si>
  <si>
    <t>Menorca</t>
  </si>
  <si>
    <t>Eivissa</t>
  </si>
  <si>
    <t>Formentera</t>
  </si>
  <si>
    <t>Espanya</t>
  </si>
  <si>
    <t>Quadre II-2.3. Assalariats (milers) per tipus de contracte i comunitat autònoma (2020-2021)</t>
  </si>
  <si>
    <t>Total</t>
  </si>
  <si>
    <t>Indefinit</t>
  </si>
  <si>
    <t>Temporal</t>
  </si>
  <si>
    <t>Andalusia</t>
  </si>
  <si>
    <t>Madrid</t>
  </si>
  <si>
    <t>Aragó</t>
  </si>
  <si>
    <t>Catalunya</t>
  </si>
  <si>
    <t>Astúries</t>
  </si>
  <si>
    <t>La Rioja</t>
  </si>
  <si>
    <t>Illes Canàries</t>
  </si>
  <si>
    <t>Castella i Lleó</t>
  </si>
  <si>
    <t>Cantàbria</t>
  </si>
  <si>
    <t>País Basc</t>
  </si>
  <si>
    <t>Navarra</t>
  </si>
  <si>
    <t>Castella-la Manxa</t>
  </si>
  <si>
    <t>Galícia</t>
  </si>
  <si>
    <t>Com. Valenciana</t>
  </si>
  <si>
    <t>Extremadura</t>
  </si>
  <si>
    <t>Múrcia</t>
  </si>
  <si>
    <t>Quadre II-2.4. Taxes de temporalitat per seccions d'activitat, nacionalitat i tipus de sector a les Illes Balears (2019-2021)</t>
  </si>
  <si>
    <t>Seccions d'activitat</t>
  </si>
  <si>
    <t>Agricultura, ramaderia, silvicultura i pesca</t>
  </si>
  <si>
    <t>Indústria alimentació, tèxtil, cuir, fusta i paper</t>
  </si>
  <si>
    <t>Indústria extractiva, química, farmacèutica, cautxú i plàstiques, subministrament d'energia, aigua i residus</t>
  </si>
  <si>
    <t>Construcció de maquinària, equip elèctric i material de transport; instal·lació i reparació industrial</t>
  </si>
  <si>
    <t>Construcció</t>
  </si>
  <si>
    <t>Comerç a l'engròs i al detall, reparació d'automòbils, hostaleria</t>
  </si>
  <si>
    <t>Transport i emmagatzematge, informació i comunicacions</t>
  </si>
  <si>
    <t>Administració pública, educació i activitats sanitàries</t>
  </si>
  <si>
    <t>Altres serveis</t>
  </si>
  <si>
    <t>Nacionalitat</t>
  </si>
  <si>
    <t>Espanyola o doble</t>
  </si>
  <si>
    <t>Estrangera</t>
  </si>
  <si>
    <t>Tipus de sector</t>
  </si>
  <si>
    <t>Sector públic</t>
  </si>
  <si>
    <t>Sector privat</t>
  </si>
  <si>
    <t>Quadre II-2.5. Taxes de temporalitat dels assalariats a les Illes Balears per sexe (2015‐2021)</t>
  </si>
  <si>
    <t>Quadre II-2.6. Taxes de temporalitat dels assalariats a les Illes Balears per tipus de jornada (2015-2021)</t>
  </si>
  <si>
    <t>Jornada completa</t>
  </si>
  <si>
    <t>Jornada parcial</t>
  </si>
  <si>
    <t>Quadre II-2.7. Ocupats i assalariats a les Illes Balears per tipus de jornada i per sexe (2014-2021)</t>
  </si>
  <si>
    <t>Ocupats</t>
  </si>
  <si>
    <t>Assalariats</t>
  </si>
  <si>
    <t>No assalariats</t>
  </si>
  <si>
    <t>Homes</t>
  </si>
  <si>
    <t>Dones</t>
  </si>
  <si>
    <t>Quadre II-2.8. Ocupats i assalariats a les Illes Balears per sectors econòmics i sexe (2020-2021)</t>
  </si>
  <si>
    <t>Agricultura</t>
  </si>
  <si>
    <t>Indústria</t>
  </si>
  <si>
    <t>Serveis</t>
  </si>
  <si>
    <t>Quadre II-2.9. Evolució dels demandants d'ocupació segons el col·lectiu (2015-2021)</t>
  </si>
  <si>
    <t>Demandants de feina sense ocupació</t>
  </si>
  <si>
    <t>Fixos discontinus</t>
  </si>
  <si>
    <t>Altres</t>
  </si>
  <si>
    <t>Altres no ocupats</t>
  </si>
  <si>
    <t>Atur registrat</t>
  </si>
  <si>
    <t>Font: SOIB</t>
  </si>
  <si>
    <t>Quadre II-2.11. Atur de llarga durada per comunitats autònomes (2021)</t>
  </si>
  <si>
    <t>Atur</t>
  </si>
  <si>
    <t>Atur de llarga durada</t>
  </si>
  <si>
    <t>Comunitat Valenciana</t>
  </si>
  <si>
    <t>Ceuta</t>
  </si>
  <si>
    <t>Melilla</t>
  </si>
  <si>
    <t>Font: SEPE</t>
  </si>
  <si>
    <t>Sexe</t>
  </si>
  <si>
    <t>Edat</t>
  </si>
  <si>
    <t>Menors de 25 anys</t>
  </si>
  <si>
    <t>De 25 a 45 anys</t>
  </si>
  <si>
    <t>Més de 45 anys</t>
  </si>
  <si>
    <t>Nivell d'estudis</t>
  </si>
  <si>
    <t>Sense estudis</t>
  </si>
  <si>
    <t>Estudis primaris</t>
  </si>
  <si>
    <t>Estudis secundaris</t>
  </si>
  <si>
    <t>Estudis superiors</t>
  </si>
  <si>
    <t>Sector d'activitat</t>
  </si>
  <si>
    <t>Sense ocupació anterior</t>
  </si>
  <si>
    <t>Illa</t>
  </si>
  <si>
    <t>Eivissa-Formentera</t>
  </si>
  <si>
    <t>Quadre II-2.13. Contractes registrats a les Illes Balears per modalitat de contractació (2015-2021)</t>
  </si>
  <si>
    <t>Var. 21-20</t>
  </si>
  <si>
    <t>Var. (%)</t>
  </si>
  <si>
    <t>Total de contractació</t>
  </si>
  <si>
    <t>Contractes indefinits</t>
  </si>
  <si>
    <t>A temps complet</t>
  </si>
  <si>
    <t>Ordinaris</t>
  </si>
  <si>
    <t>Conversió bonificat</t>
  </si>
  <si>
    <t>Discapacitats (ordinaris i conversions)</t>
  </si>
  <si>
    <t>Inicials bonificats</t>
  </si>
  <si>
    <t>Conversió no bonificat</t>
  </si>
  <si>
    <t>A temps parcial</t>
  </si>
  <si>
    <t>Fix discontinu</t>
  </si>
  <si>
    <t>Contractes de durada determinada</t>
  </si>
  <si>
    <t>Obra i servei</t>
  </si>
  <si>
    <t>Eventual per circumstàncies de la producció</t>
  </si>
  <si>
    <t>Interinitat</t>
  </si>
  <si>
    <t>Discapacitats</t>
  </si>
  <si>
    <t>Temps parcial</t>
  </si>
  <si>
    <t>Jubilació parcial</t>
  </si>
  <si>
    <t>Relleu</t>
  </si>
  <si>
    <t>Contractes formatius</t>
  </si>
  <si>
    <t>Formació</t>
  </si>
  <si>
    <t>Pràctiques a temps complet</t>
  </si>
  <si>
    <t>Pràctiques a temps parcial</t>
  </si>
  <si>
    <t>Altres contractes</t>
  </si>
  <si>
    <t>1-2 dies</t>
  </si>
  <si>
    <t>3-15 dies</t>
  </si>
  <si>
    <t>16-30 dies</t>
  </si>
  <si>
    <t>2-3 mesos</t>
  </si>
  <si>
    <t>3-6 mesos</t>
  </si>
  <si>
    <t>7-12 mesos</t>
  </si>
  <si>
    <t>&gt; 12 mesos</t>
  </si>
  <si>
    <t>Indeterminats</t>
  </si>
  <si>
    <t>Quadre II-2.15. Les deu ocupacions més contractades a les Illes Balears per sexe (2021)</t>
  </si>
  <si>
    <t>Absoluts</t>
  </si>
  <si>
    <t>Acumulat</t>
  </si>
  <si>
    <t>Total de contractació de dones</t>
  </si>
  <si>
    <t>Total de les deu ocupacions</t>
  </si>
  <si>
    <t>Cambreres assalariades</t>
  </si>
  <si>
    <t>Personal de neteja d'oficines, hotels i altres establiments similars</t>
  </si>
  <si>
    <t>Venedores de botigues i magatzems</t>
  </si>
  <si>
    <t xml:space="preserve">Empleades administratives amb tasques d'atenció al públic </t>
  </si>
  <si>
    <t>Monitores d'activitats recreatives i d'entreteniment</t>
  </si>
  <si>
    <t>Ajudants de cuina</t>
  </si>
  <si>
    <t>Empleades domèstiques</t>
  </si>
  <si>
    <t>Cuineres assalariades</t>
  </si>
  <si>
    <t>Auxiliars d'infermeria hospitalària</t>
  </si>
  <si>
    <t>Empleades administratives sense tasques d'atenció al públic</t>
  </si>
  <si>
    <t>Total de contractació d'homes</t>
  </si>
  <si>
    <t>Cambrers assalariats</t>
  </si>
  <si>
    <t>Paletes</t>
  </si>
  <si>
    <t>Peons de la construcció d'edificis</t>
  </si>
  <si>
    <t>Cuiners assalariats</t>
  </si>
  <si>
    <t>Venedors de botigues i magatzems</t>
  </si>
  <si>
    <t>Peons de les indústries manufactureres</t>
  </si>
  <si>
    <t>Conductors assalariats d'automòbils, taxis i furgonetes</t>
  </si>
  <si>
    <t>Peons del transport de mercaderies i descarregadors</t>
  </si>
  <si>
    <t>Quadre II-2.16. Nombre de contractes registrats a treballadors estrangers a les Illes Balears i a Espanya per zones de procedència (2021)</t>
  </si>
  <si>
    <t>Unió Europea</t>
  </si>
  <si>
    <t>No UE</t>
  </si>
  <si>
    <t>Índex de rotació: nombre de contractes temporals dividit per persones contractades (amb contracte temporal)</t>
  </si>
  <si>
    <t>Durada mitjana dels contractes temporals (dies)</t>
  </si>
  <si>
    <t>Quadre II-2.17. Cost salarial total per treballador i comunitat autònoma (2020-2021)</t>
  </si>
  <si>
    <t>Mitjana 2020</t>
  </si>
  <si>
    <t>Mitjana 2021</t>
  </si>
  <si>
    <t>% variació</t>
  </si>
  <si>
    <t>ICLIB desestacionalitzat</t>
  </si>
  <si>
    <t>IPC</t>
  </si>
  <si>
    <t>I</t>
  </si>
  <si>
    <t>II</t>
  </si>
  <si>
    <t>III</t>
  </si>
  <si>
    <t>IV</t>
  </si>
  <si>
    <t>Font: Direcció General d'Ocupació i Economia a partir de les dades de l’Ibestat i de l’INE</t>
  </si>
  <si>
    <t>Gràfic IIA-2.1. Estructura del mercat de treball a les Illes Balears (mitjanes anuals 2021) (variació interanual)</t>
  </si>
  <si>
    <t>Assalariats segons el tipus de contracte: Illes Balears (2020-2021) (base=100)</t>
  </si>
  <si>
    <t>1r trimestre</t>
  </si>
  <si>
    <t>2n trimestre</t>
  </si>
  <si>
    <t>3r trimestre</t>
  </si>
  <si>
    <t>4t trimestre</t>
  </si>
  <si>
    <t xml:space="preserve"> </t>
  </si>
  <si>
    <t>2020T1</t>
  </si>
  <si>
    <t>2020T2</t>
  </si>
  <si>
    <t>2020T3</t>
  </si>
  <si>
    <t>2020T4</t>
  </si>
  <si>
    <t>2021T1</t>
  </si>
  <si>
    <t>2021T2</t>
  </si>
  <si>
    <t>2021T3</t>
  </si>
  <si>
    <t>2021T4</t>
  </si>
  <si>
    <t>Indefinits 2020</t>
  </si>
  <si>
    <t>Ambos sexos</t>
  </si>
  <si>
    <t>Temporals 2020</t>
  </si>
  <si>
    <t xml:space="preserve">    04 Balears, Illes</t>
  </si>
  <si>
    <t>Indefinits 2021</t>
  </si>
  <si>
    <t xml:space="preserve">        Total</t>
  </si>
  <si>
    <t>Temporals 2021</t>
  </si>
  <si>
    <t xml:space="preserve">        De duración indefinida: Total</t>
  </si>
  <si>
    <t xml:space="preserve">        Temporal: Total</t>
  </si>
  <si>
    <t>Font: EPA</t>
  </si>
  <si>
    <t>Valor absoluto</t>
  </si>
  <si>
    <t>2019T1</t>
  </si>
  <si>
    <t>2019T2</t>
  </si>
  <si>
    <t>2019T3</t>
  </si>
  <si>
    <t>2019T4</t>
  </si>
  <si>
    <t>1r trim. 21</t>
  </si>
  <si>
    <t>2n trim. 21</t>
  </si>
  <si>
    <t>3r trim. 21</t>
  </si>
  <si>
    <t>4t trim. 21</t>
  </si>
  <si>
    <t>16-24 anys</t>
  </si>
  <si>
    <t>25-44</t>
  </si>
  <si>
    <t>45-54</t>
  </si>
  <si>
    <t>55 i més anys</t>
  </si>
  <si>
    <t>Evolució de l'atur segons les dades de l'EPA i del SOIB: Illes Balears (2009-2021) (percentatge de variació respecte a l'any anterior)</t>
  </si>
  <si>
    <t>SOIB</t>
  </si>
  <si>
    <t>EPA</t>
  </si>
  <si>
    <t>Memòria sobre l'economia, el treball i la societat de les Illes Balears 2021</t>
  </si>
  <si>
    <t>Quadre II-2.8. Evolució de l'atur registrat a les Illes Balears per sexe (2008-2021)</t>
  </si>
  <si>
    <t>Treballadors ocupats per situació laboral a les Illes Balears (2017-2021)</t>
  </si>
  <si>
    <t>Assalariats (milers) per tipus de contracte i comunitat autònoma (2020-2021)</t>
  </si>
  <si>
    <t>Taxes de temporalitat per seccions d'activitat, nacionalitat i tipus de sector a les Illes Balears (2019-2021)</t>
  </si>
  <si>
    <t>Taxes de temporalitat dels assalariats a les Illes Balears per sexe (2015‐2021)</t>
  </si>
  <si>
    <t>Ocupats i assalariats a les Illes Balears per tipus de jornada i per sexe (2014-2021)</t>
  </si>
  <si>
    <t>Ocupats i assalariats a les Illes Balears per sectors econòmics i sexe (2020-2021)</t>
  </si>
  <si>
    <t>Evolució dels demandants d'ocupació segons el col·lectiu (2015-2021)</t>
  </si>
  <si>
    <t>Evolució de l'atur registrat a les Illes Balears per sexe (2008-2021)</t>
  </si>
  <si>
    <t>Atur de llarga durada per comunitats autònomes (2021)</t>
  </si>
  <si>
    <t>Perfil dels aturats de llarga durada a les Illes Balears (2015-2021)</t>
  </si>
  <si>
    <t>Contractes registrats a les Illes Balears per modalitat de contractació (2015-2021)</t>
  </si>
  <si>
    <t>Les deu ocupacions més contractades a les Illes Balears per sexe (2021)</t>
  </si>
  <si>
    <t>Nombre de contractes registrats a treballadors estrangers a les Illes Balears i a Espanya per zones de procedència (2021)</t>
  </si>
  <si>
    <t>Cost salarial total per treballador i comunitat autònoma (2020-2021)</t>
  </si>
  <si>
    <t>Índex de rotació: nombre de contractes temporals dividit per persones contractades amb contracte temporal (2014-2021)</t>
  </si>
  <si>
    <t>Variació interanual de l’ICLIB desestacionalitzat i de l’IPC a les Illes Balears per trimestres (2015-2021)</t>
  </si>
  <si>
    <t>Estructura del mercat de treball a les Illes Balears (mitjanes anuals 2021) (variació interanual)</t>
  </si>
  <si>
    <t>Font: INE (2022) Encuesta de población activa. Disponible a: https://www.ine.es/dyngs/INEbase/operacion.htm?c=Estadistica_C&amp;cid=1254736176918&amp;menu=resultados&amp;secc=1254736195129&amp;idp=1254735976595 (Accedit: 28 juny 2022).</t>
  </si>
  <si>
    <t>Quadre II-2.1. Treballadors ocupats per situació laboral a les Illes Balears (2018-2021) (en milers)</t>
  </si>
  <si>
    <t>Quadre II-2.12. Perfil dels aturats i aturades de llarga durada a les Illes Balears (2015-2021)</t>
  </si>
  <si>
    <t>Total d'aturats i aturades de llarga durada</t>
  </si>
  <si>
    <t>Índex d'estacionalitat a les Illes Balears per illa (2021)</t>
  </si>
  <si>
    <t>Índex de quadres i gràfics II-2. Anàlisi del mercat de treball de les Illes Balears</t>
  </si>
  <si>
    <t>Taxes de temporalitat dels assalariats a les Illes Balears per tipus de jornada (2015-2021)</t>
  </si>
  <si>
    <t>Contractació de durada determinada registrada a les Illes Balears per durada del contracte (2012‐2021) (percentatges)</t>
  </si>
  <si>
    <r>
      <t xml:space="preserve">Font: INE (2022). </t>
    </r>
    <r>
      <rPr>
        <sz val="8"/>
        <color theme="1"/>
        <rFont val="Arial"/>
        <family val="2"/>
      </rPr>
      <t xml:space="preserve">Encuesta de población activa. </t>
    </r>
    <r>
      <rPr>
        <i/>
        <sz val="8"/>
        <color theme="1"/>
        <rFont val="Arial"/>
      </rPr>
      <t xml:space="preserve">Disponible a: </t>
    </r>
    <r>
      <rPr>
        <sz val="8"/>
        <color theme="1"/>
        <rFont val="Arial"/>
        <family val="2"/>
      </rPr>
      <t>https://www.ine.es/dyngs/INEbase/operacion.htm?c=Estadistica_C&amp;cid=1254736176918&amp;menu=resultados&amp;secc=1254736195129&amp;idp=1254735976595</t>
    </r>
    <r>
      <rPr>
        <i/>
        <sz val="8"/>
        <color theme="1"/>
        <rFont val="Arial"/>
      </rPr>
      <t xml:space="preserve"> (Accedit: 28 juny 2022)</t>
    </r>
  </si>
  <si>
    <t>% variació 
jul.-des.</t>
  </si>
  <si>
    <t>Val. absolut</t>
  </si>
  <si>
    <r>
      <t xml:space="preserve">Font: INE (2022). </t>
    </r>
    <r>
      <rPr>
        <sz val="8"/>
        <color theme="1"/>
        <rFont val="Arial"/>
        <family val="2"/>
      </rPr>
      <t>Encuesta de población activa</t>
    </r>
    <r>
      <rPr>
        <i/>
        <sz val="8"/>
        <color theme="1"/>
        <rFont val="Arial"/>
      </rPr>
      <t>. Disponible a:</t>
    </r>
    <r>
      <rPr>
        <sz val="8"/>
        <color theme="1"/>
        <rFont val="Arial"/>
        <family val="2"/>
      </rPr>
      <t xml:space="preserve"> https://www.ine.es/dyngs/INEbase/operacion.htm?c=Estadistica_C&amp;cid=1254736176918&amp;menu=resultados&amp;secc=1254736195129&amp;idp=1254735976595</t>
    </r>
    <r>
      <rPr>
        <i/>
        <sz val="8"/>
        <color theme="1"/>
        <rFont val="Arial"/>
      </rPr>
      <t xml:space="preserve"> (Accedit: 28 juny 2022)</t>
    </r>
  </si>
  <si>
    <t>Intermediació financera, assegurances, activitats immobiliàries, serveis professionals, científics i d'altres</t>
  </si>
  <si>
    <r>
      <t xml:space="preserve">Font: INE (2022). </t>
    </r>
    <r>
      <rPr>
        <sz val="8"/>
        <color theme="1"/>
        <rFont val="Arial"/>
        <family val="2"/>
      </rPr>
      <t>Encuesta de población activa</t>
    </r>
    <r>
      <rPr>
        <i/>
        <sz val="8"/>
        <color theme="1"/>
        <rFont val="Arial"/>
      </rPr>
      <t xml:space="preserve">. Disponible a: </t>
    </r>
    <r>
      <rPr>
        <sz val="8"/>
        <color theme="1"/>
        <rFont val="Arial"/>
        <family val="2"/>
      </rPr>
      <t>https://www.ine.es/dyngs/INEbase/operacion.htm?c=Estadistica_C&amp;cid=1254736176918&amp;menu=resultados&amp;secc=1254736195129&amp;idp=1254735976595</t>
    </r>
    <r>
      <rPr>
        <i/>
        <sz val="8"/>
        <color theme="1"/>
        <rFont val="Arial"/>
      </rPr>
      <t xml:space="preserve"> (Accedit: 28 juny 2022)</t>
    </r>
  </si>
  <si>
    <r>
      <t xml:space="preserve">Font: INE (2022). </t>
    </r>
    <r>
      <rPr>
        <sz val="8"/>
        <color theme="1"/>
        <rFont val="Arial"/>
        <family val="2"/>
      </rPr>
      <t>Encuesta de población activa</t>
    </r>
    <r>
      <rPr>
        <i/>
        <sz val="8"/>
        <color theme="1"/>
        <rFont val="Arial"/>
      </rPr>
      <t xml:space="preserve">. Disponible a: </t>
    </r>
    <r>
      <rPr>
        <sz val="8"/>
        <color theme="1"/>
        <rFont val="Arial"/>
        <family val="2"/>
      </rPr>
      <t xml:space="preserve">https://www.ine.es/dyngs/INEbase/operacion.htm?c=Estadistica_C&amp;cid=1254736176918&amp;menu=resultados&amp;secc=1254736195129&amp;idp=1254735976595 </t>
    </r>
    <r>
      <rPr>
        <i/>
        <sz val="8"/>
        <color theme="1"/>
        <rFont val="Arial"/>
      </rPr>
      <t>(Accedit: 28 juny 2022)</t>
    </r>
  </si>
  <si>
    <r>
      <t xml:space="preserve">Font: INE (2022). </t>
    </r>
    <r>
      <rPr>
        <sz val="8"/>
        <color theme="1"/>
        <rFont val="Arial"/>
        <family val="2"/>
      </rPr>
      <t>Encuesta de población activa</t>
    </r>
    <r>
      <rPr>
        <i/>
        <sz val="8"/>
        <color theme="1"/>
        <rFont val="Arial"/>
      </rPr>
      <t>. Disponible a:</t>
    </r>
    <r>
      <rPr>
        <sz val="8"/>
        <color theme="1"/>
        <rFont val="Arial"/>
        <family val="2"/>
      </rPr>
      <t xml:space="preserve"> https://www.ine.es/dyngs/INEbase/operacion.htm?c=Estadistica_C&amp;cid=1254736176918&amp;menu=resultados&amp;secc=1254736195129&amp;idp=1254735976595 </t>
    </r>
    <r>
      <rPr>
        <i/>
        <sz val="8"/>
        <color theme="1"/>
        <rFont val="Arial"/>
      </rPr>
      <t>(Accedit: 28 juny 2022)</t>
    </r>
  </si>
  <si>
    <t>% de var.
2021-2020</t>
  </si>
  <si>
    <t>2021 
(milers)</t>
  </si>
  <si>
    <t>Disponibilitat limitada / Demanen ocupació específica</t>
  </si>
  <si>
    <t>Quadre II-14. Contractació de durada determinada registrada a les Illes Balears per durada del contracte (2012‐2021) (percentatges)</t>
  </si>
  <si>
    <t>—</t>
  </si>
  <si>
    <r>
      <t>Font: INE (2022).</t>
    </r>
    <r>
      <rPr>
        <sz val="8"/>
        <color theme="1"/>
        <rFont val="Arial"/>
        <family val="2"/>
      </rPr>
      <t xml:space="preserve"> Encuesta trimestral de coste laboral.</t>
    </r>
    <r>
      <rPr>
        <i/>
        <sz val="8"/>
        <color theme="1"/>
        <rFont val="Arial"/>
        <family val="2"/>
      </rPr>
      <t xml:space="preserve"> Disponible a: </t>
    </r>
    <r>
      <rPr>
        <sz val="8"/>
        <color theme="1"/>
        <rFont val="Arial"/>
        <family val="2"/>
      </rPr>
      <t>https://www.ine.es/dyngs/INEbase/es/operacion.htm?c=Estadistica_C&amp;cid=1254736045053&amp;idp=1254735976596&amp;menu=ultiDatos#:~:text=y costes laborales-</t>
    </r>
    <r>
      <rPr>
        <i/>
        <sz val="8"/>
        <color theme="1"/>
        <rFont val="Arial"/>
        <family val="2"/>
      </rPr>
      <t xml:space="preserve"> (Accedit: 29 juny 2022)</t>
    </r>
  </si>
  <si>
    <t>Índex de rotació (eix esquerre)</t>
  </si>
  <si>
    <r>
      <t xml:space="preserve">Font: INE (2022). </t>
    </r>
    <r>
      <rPr>
        <sz val="8"/>
        <color rgb="FF000000"/>
        <rFont val="Arial"/>
        <family val="2"/>
      </rPr>
      <t>Encuesta de población activa.</t>
    </r>
    <r>
      <rPr>
        <i/>
        <sz val="8"/>
        <color rgb="FF000000"/>
        <rFont val="Arial"/>
        <family val="2"/>
      </rPr>
      <t xml:space="preserve"> Disponible a: </t>
    </r>
    <r>
      <rPr>
        <sz val="8"/>
        <color rgb="FF000000"/>
        <rFont val="Arial"/>
        <family val="2"/>
      </rPr>
      <t>https://www.ine.es/dyngs/INEbase/operacion.htm?c=Estadistica_C&amp;cid=1254736176918&amp;menu=resultados&amp;secc=1254736195129&amp;idp=1254735976595</t>
    </r>
    <r>
      <rPr>
        <i/>
        <sz val="8"/>
        <color rgb="FF000000"/>
        <rFont val="Arial"/>
        <family val="2"/>
      </rPr>
      <t xml:space="preserve"> (Accedit: 28 juny 2022)</t>
    </r>
  </si>
  <si>
    <r>
      <t xml:space="preserve">Font: INE (2022). </t>
    </r>
    <r>
      <rPr>
        <sz val="8"/>
        <color theme="1"/>
        <rFont val="Arial"/>
        <family val="2"/>
      </rPr>
      <t>Encuesta de población activa.</t>
    </r>
    <r>
      <rPr>
        <i/>
        <sz val="8"/>
        <color theme="1"/>
        <rFont val="Arial"/>
      </rPr>
      <t xml:space="preserve"> Disponible a:</t>
    </r>
    <r>
      <rPr>
        <sz val="8"/>
        <color theme="1"/>
        <rFont val="Arial"/>
        <family val="2"/>
      </rPr>
      <t xml:space="preserve"> https://www.ine.es/dyngs/INEbase/operacion.htm?c=Estadistica_C&amp;cid=1254736176918&amp;menu=resultados&amp;secc=1254736195129&amp;idp=1254735976595</t>
    </r>
    <r>
      <rPr>
        <i/>
        <sz val="8"/>
        <color theme="1"/>
        <rFont val="Arial"/>
      </rPr>
      <t xml:space="preserve"> (Accedit: 28 juny 2022)</t>
    </r>
  </si>
  <si>
    <t>Ambdós sexes</t>
  </si>
  <si>
    <t>Taxes de temporalitat dels assalariats per grups d'edat a les Illes Balears (2021) (percentatge de temporals respecte al total d'assalariats a cada grup d'edat)</t>
  </si>
  <si>
    <r>
      <t xml:space="preserve">Font: INE (2022). </t>
    </r>
    <r>
      <rPr>
        <sz val="8"/>
        <color theme="1"/>
        <rFont val="Arial"/>
        <family val="2"/>
      </rPr>
      <t>Encuesta de población activa.</t>
    </r>
    <r>
      <rPr>
        <i/>
        <sz val="8"/>
        <color theme="1"/>
        <rFont val="Arial"/>
      </rPr>
      <t xml:space="preserve"> Disponible a: </t>
    </r>
    <r>
      <rPr>
        <sz val="8"/>
        <color theme="1"/>
        <rFont val="Arial"/>
        <family val="2"/>
      </rPr>
      <t>https://www.ine.es/dyngs/INEbase/operacion.htm?c=Estadistica_C&amp;cid=1254736176918&amp;menu=resultados&amp;secc=1254736195129&amp;idp=1254735976595</t>
    </r>
    <r>
      <rPr>
        <i/>
        <sz val="8"/>
        <color theme="1"/>
        <rFont val="Arial"/>
      </rPr>
      <t xml:space="preserve"> (Accedit: 28 juny 2022), i SOIB</t>
    </r>
  </si>
  <si>
    <t>Font: Tresoreria General de la Seguretat Social</t>
  </si>
  <si>
    <t xml:space="preserve">Taxes de temporalitat dels assalariats per grups d'edat a les Illes Balears (2021) (percentatge de temporals respecte al total d'assalariats a cada grup d'edat) </t>
  </si>
  <si>
    <t xml:space="preserve">Evolució de l'atur segons les dades de l'EPA i del SOIB: Illes Balears (2009-2021)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</si>
</sst>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_ ;\-0.0\ "/>
    <numFmt numFmtId="165" formatCode="0.0"/>
    <numFmt numFmtId="166" formatCode="0.0%"/>
    <numFmt numFmtId="167" formatCode="#,##0.0"/>
    <numFmt numFmtId="168" formatCode="#,##0_ ;\-#,##0\ "/>
    <numFmt numFmtId="169" formatCode="###0"/>
  </numFmts>
  <fonts count="40">
    <font>
      <sz val="11"/>
      <color rgb="FF000000"/>
      <name val="Calibri"/>
      <scheme val="minor"/>
    </font>
    <font>
      <sz val="11"/>
      <name val="Calibri"/>
    </font>
    <font>
      <b/>
      <sz val="8"/>
      <color rgb="FFFFFFFF"/>
      <name val="Arial"/>
    </font>
    <font>
      <sz val="10"/>
      <color theme="1"/>
      <name val="Arial"/>
    </font>
    <font>
      <sz val="8"/>
      <color theme="1"/>
      <name val="Arial"/>
    </font>
    <font>
      <b/>
      <sz val="8"/>
      <color theme="1"/>
      <name val="Arial"/>
    </font>
    <font>
      <i/>
      <sz val="8"/>
      <color theme="1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rgb="FFFFFFFF"/>
      <name val="Arial"/>
    </font>
    <font>
      <sz val="10"/>
      <color theme="1"/>
      <name val="Legacysanitcboo"/>
    </font>
    <font>
      <i/>
      <sz val="8"/>
      <color rgb="FF000000"/>
      <name val="Arial"/>
    </font>
    <font>
      <sz val="11"/>
      <color theme="1"/>
      <name val="Legacysanitcboo"/>
    </font>
    <font>
      <sz val="9"/>
      <color theme="1"/>
      <name val="Arial"/>
    </font>
    <font>
      <sz val="8"/>
      <color rgb="FF800000"/>
      <name val="Arial"/>
    </font>
    <font>
      <b/>
      <sz val="10"/>
      <color theme="1"/>
      <name val="Arial"/>
    </font>
    <font>
      <sz val="9"/>
      <color rgb="FF000000"/>
      <name val="Arial"/>
    </font>
    <font>
      <sz val="10"/>
      <name val="Arial"/>
      <family val="2"/>
      <charset val="1"/>
    </font>
    <font>
      <b/>
      <sz val="8"/>
      <color rgb="FFFFFFFF"/>
      <name val="Arial"/>
      <family val="2"/>
      <charset val="1"/>
    </font>
    <font>
      <i/>
      <sz val="8"/>
      <name val="Arial"/>
      <family val="2"/>
      <charset val="1"/>
    </font>
    <font>
      <b/>
      <sz val="8"/>
      <name val="Arial"/>
      <family val="2"/>
      <charset val="1"/>
    </font>
    <font>
      <u/>
      <sz val="11"/>
      <color theme="10"/>
      <name val="Calibri"/>
      <scheme val="minor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i/>
      <sz val="8"/>
      <color rgb="FF00000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u/>
      <sz val="10"/>
      <color rgb="FF0563C1"/>
      <name val="Arial"/>
      <family val="2"/>
    </font>
    <font>
      <u/>
      <sz val="10"/>
      <color theme="10"/>
      <name val="Arial"/>
      <family val="2"/>
    </font>
    <font>
      <b/>
      <sz val="8"/>
      <color rgb="FF99CC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A6A6A6"/>
        <bgColor rgb="FFA6A6A6"/>
      </patternFill>
    </fill>
    <fill>
      <patternFill patternType="solid">
        <fgColor rgb="FF808080"/>
        <bgColor rgb="FF808080"/>
      </patternFill>
    </fill>
    <fill>
      <patternFill patternType="solid">
        <fgColor rgb="FFC0C0C0"/>
        <bgColor rgb="FFC0C0C0"/>
      </patternFill>
    </fill>
    <fill>
      <patternFill patternType="solid">
        <fgColor rgb="FF89BEBA"/>
        <bgColor rgb="FF89BEBA"/>
      </patternFill>
    </fill>
    <fill>
      <patternFill patternType="solid">
        <fgColor rgb="FFDDEEEC"/>
        <bgColor rgb="FFDDEEEC"/>
      </patternFill>
    </fill>
    <fill>
      <patternFill patternType="solid">
        <fgColor rgb="FFF3F4F7"/>
        <bgColor rgb="FFF3F4F7"/>
      </patternFill>
    </fill>
    <fill>
      <patternFill patternType="solid">
        <fgColor rgb="FF808080"/>
        <bgColor rgb="FF878787"/>
      </patternFill>
    </fill>
    <fill>
      <patternFill patternType="solid">
        <fgColor theme="0"/>
        <bgColor rgb="FFFFFF00"/>
      </patternFill>
    </fill>
    <fill>
      <patternFill patternType="solid">
        <fgColor rgb="FFFFCC00"/>
        <bgColor rgb="FFFFCC00"/>
      </patternFill>
    </fill>
    <fill>
      <patternFill patternType="solid">
        <fgColor rgb="FFFFCC00"/>
        <bgColor rgb="FFFFC000"/>
      </patternFill>
    </fill>
    <fill>
      <patternFill patternType="solid">
        <fgColor rgb="FFFFCC00"/>
        <bgColor indexed="64"/>
      </patternFill>
    </fill>
    <fill>
      <patternFill patternType="solid">
        <fgColor theme="0"/>
        <bgColor rgb="FF89BEBA"/>
      </patternFill>
    </fill>
    <fill>
      <patternFill patternType="solid">
        <fgColor theme="0"/>
        <bgColor rgb="FFDDEEEC"/>
      </patternFill>
    </fill>
    <fill>
      <patternFill patternType="solid">
        <fgColor theme="0"/>
        <bgColor rgb="FFF3F4F7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7" fillId="0" borderId="12" applyBorder="0" applyProtection="0"/>
    <xf numFmtId="0" fontId="17" fillId="0" borderId="12"/>
    <xf numFmtId="0" fontId="21" fillId="0" borderId="0" applyNumberFormat="0" applyFill="0" applyBorder="0" applyAlignment="0" applyProtection="0"/>
  </cellStyleXfs>
  <cellXfs count="220">
    <xf numFmtId="0" fontId="0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7" xfId="0" applyFont="1" applyBorder="1"/>
    <xf numFmtId="0" fontId="5" fillId="4" borderId="7" xfId="0" applyFont="1" applyFill="1" applyBorder="1"/>
    <xf numFmtId="164" fontId="5" fillId="4" borderId="7" xfId="0" applyNumberFormat="1" applyFont="1" applyFill="1" applyBorder="1" applyAlignment="1">
      <alignment horizontal="right" vertical="center"/>
    </xf>
    <xf numFmtId="165" fontId="5" fillId="4" borderId="7" xfId="0" applyNumberFormat="1" applyFont="1" applyFill="1" applyBorder="1" applyAlignment="1">
      <alignment horizontal="right" vertical="center"/>
    </xf>
    <xf numFmtId="166" fontId="4" fillId="0" borderId="0" xfId="0" applyNumberFormat="1" applyFont="1"/>
    <xf numFmtId="164" fontId="5" fillId="0" borderId="7" xfId="0" applyNumberFormat="1" applyFont="1" applyBorder="1" applyAlignment="1">
      <alignment horizontal="right" vertical="center"/>
    </xf>
    <xf numFmtId="165" fontId="5" fillId="0" borderId="7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165" fontId="4" fillId="0" borderId="7" xfId="0" applyNumberFormat="1" applyFont="1" applyBorder="1" applyAlignment="1">
      <alignment horizontal="right" vertical="center"/>
    </xf>
    <xf numFmtId="164" fontId="4" fillId="0" borderId="0" xfId="0" applyNumberFormat="1" applyFont="1"/>
    <xf numFmtId="3" fontId="5" fillId="4" borderId="7" xfId="0" applyNumberFormat="1" applyFont="1" applyFill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167" fontId="5" fillId="4" borderId="7" xfId="0" applyNumberFormat="1" applyFont="1" applyFill="1" applyBorder="1" applyAlignment="1">
      <alignment horizontal="right" vertical="center"/>
    </xf>
    <xf numFmtId="167" fontId="4" fillId="0" borderId="0" xfId="0" applyNumberFormat="1" applyFont="1"/>
    <xf numFmtId="167" fontId="4" fillId="0" borderId="7" xfId="0" applyNumberFormat="1" applyFont="1" applyBorder="1" applyAlignment="1">
      <alignment horizontal="right" vertical="center"/>
    </xf>
    <xf numFmtId="165" fontId="4" fillId="0" borderId="0" xfId="0" applyNumberFormat="1" applyFont="1"/>
    <xf numFmtId="0" fontId="2" fillId="0" borderId="0" xfId="0" applyFont="1"/>
    <xf numFmtId="0" fontId="7" fillId="0" borderId="0" xfId="0" applyFont="1"/>
    <xf numFmtId="165" fontId="8" fillId="4" borderId="7" xfId="0" applyNumberFormat="1" applyFont="1" applyFill="1" applyBorder="1" applyAlignment="1">
      <alignment horizontal="center" vertical="center"/>
    </xf>
    <xf numFmtId="165" fontId="7" fillId="0" borderId="0" xfId="0" applyNumberFormat="1" applyFont="1"/>
    <xf numFmtId="0" fontId="7" fillId="0" borderId="7" xfId="0" applyFont="1" applyBorder="1" applyAlignment="1">
      <alignment horizontal="left"/>
    </xf>
    <xf numFmtId="165" fontId="7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left" vertical="center"/>
    </xf>
    <xf numFmtId="165" fontId="4" fillId="0" borderId="7" xfId="0" applyNumberFormat="1" applyFont="1" applyBorder="1" applyAlignment="1">
      <alignment horizontal="center" vertical="center"/>
    </xf>
    <xf numFmtId="0" fontId="5" fillId="4" borderId="7" xfId="0" applyFont="1" applyFill="1" applyBorder="1" applyAlignment="1">
      <alignment horizontal="left" vertical="center"/>
    </xf>
    <xf numFmtId="165" fontId="5" fillId="4" borderId="7" xfId="0" applyNumberFormat="1" applyFont="1" applyFill="1" applyBorder="1" applyAlignment="1">
      <alignment horizontal="center" vertical="center"/>
    </xf>
    <xf numFmtId="1" fontId="4" fillId="0" borderId="7" xfId="0" applyNumberFormat="1" applyFont="1" applyBorder="1" applyAlignment="1">
      <alignment horizontal="left" vertical="center"/>
    </xf>
    <xf numFmtId="3" fontId="4" fillId="0" borderId="0" xfId="0" applyNumberFormat="1" applyFont="1"/>
    <xf numFmtId="1" fontId="5" fillId="4" borderId="7" xfId="0" applyNumberFormat="1" applyFont="1" applyFill="1" applyBorder="1" applyAlignment="1">
      <alignment horizontal="left"/>
    </xf>
    <xf numFmtId="0" fontId="5" fillId="4" borderId="7" xfId="0" applyFont="1" applyFill="1" applyBorder="1" applyAlignment="1">
      <alignment horizontal="left"/>
    </xf>
    <xf numFmtId="167" fontId="5" fillId="4" borderId="7" xfId="0" applyNumberFormat="1" applyFont="1" applyFill="1" applyBorder="1" applyAlignment="1">
      <alignment horizontal="center" vertical="center"/>
    </xf>
    <xf numFmtId="167" fontId="4" fillId="0" borderId="7" xfId="0" applyNumberFormat="1" applyFont="1" applyBorder="1" applyAlignment="1">
      <alignment horizontal="center" vertical="center"/>
    </xf>
    <xf numFmtId="0" fontId="9" fillId="0" borderId="0" xfId="0" applyFont="1"/>
    <xf numFmtId="3" fontId="4" fillId="0" borderId="7" xfId="0" applyNumberFormat="1" applyFont="1" applyBorder="1" applyAlignment="1">
      <alignment horizontal="center" vertical="center"/>
    </xf>
    <xf numFmtId="3" fontId="5" fillId="4" borderId="7" xfId="0" applyNumberFormat="1" applyFont="1" applyFill="1" applyBorder="1" applyAlignment="1">
      <alignment horizontal="center" vertical="center"/>
    </xf>
    <xf numFmtId="1" fontId="4" fillId="0" borderId="0" xfId="0" applyNumberFormat="1" applyFont="1"/>
    <xf numFmtId="0" fontId="9" fillId="0" borderId="0" xfId="0" applyFont="1" applyAlignment="1">
      <alignment horizontal="left"/>
    </xf>
    <xf numFmtId="0" fontId="6" fillId="0" borderId="0" xfId="0" applyFont="1"/>
    <xf numFmtId="166" fontId="3" fillId="0" borderId="0" xfId="0" applyNumberFormat="1" applyFont="1"/>
    <xf numFmtId="0" fontId="2" fillId="0" borderId="0" xfId="0" applyFont="1" applyAlignment="1">
      <alignment vertical="center"/>
    </xf>
    <xf numFmtId="3" fontId="3" fillId="0" borderId="0" xfId="0" applyNumberFormat="1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 vertical="center"/>
    </xf>
    <xf numFmtId="3" fontId="10" fillId="0" borderId="0" xfId="0" applyNumberFormat="1" applyFont="1" applyAlignment="1">
      <alignment horizontal="right"/>
    </xf>
    <xf numFmtId="3" fontId="7" fillId="0" borderId="0" xfId="0" applyNumberFormat="1" applyFont="1"/>
    <xf numFmtId="0" fontId="4" fillId="0" borderId="0" xfId="0" applyFont="1" applyAlignment="1">
      <alignment horizontal="left"/>
    </xf>
    <xf numFmtId="2" fontId="4" fillId="0" borderId="0" xfId="0" applyNumberFormat="1" applyFont="1"/>
    <xf numFmtId="0" fontId="12" fillId="0" borderId="0" xfId="0" applyFont="1"/>
    <xf numFmtId="2" fontId="12" fillId="0" borderId="0" xfId="0" applyNumberFormat="1" applyFont="1"/>
    <xf numFmtId="0" fontId="4" fillId="0" borderId="0" xfId="0" applyFont="1" applyAlignment="1"/>
    <xf numFmtId="165" fontId="4" fillId="0" borderId="0" xfId="0" applyNumberFormat="1" applyFont="1" applyAlignment="1">
      <alignment horizontal="center"/>
    </xf>
    <xf numFmtId="4" fontId="4" fillId="0" borderId="0" xfId="0" applyNumberFormat="1" applyFont="1"/>
    <xf numFmtId="167" fontId="3" fillId="0" borderId="0" xfId="0" applyNumberFormat="1" applyFont="1"/>
    <xf numFmtId="0" fontId="8" fillId="0" borderId="0" xfId="0" applyFont="1"/>
    <xf numFmtId="166" fontId="7" fillId="0" borderId="0" xfId="0" applyNumberFormat="1" applyFont="1"/>
    <xf numFmtId="0" fontId="13" fillId="0" borderId="0" xfId="0" applyFont="1"/>
    <xf numFmtId="165" fontId="3" fillId="0" borderId="0" xfId="0" applyNumberFormat="1" applyFont="1"/>
    <xf numFmtId="0" fontId="14" fillId="0" borderId="0" xfId="0" applyFont="1"/>
    <xf numFmtId="0" fontId="1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14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167" fontId="7" fillId="0" borderId="0" xfId="0" applyNumberFormat="1" applyFont="1" applyAlignment="1">
      <alignment horizontal="right"/>
    </xf>
    <xf numFmtId="0" fontId="3" fillId="5" borderId="14" xfId="0" applyFont="1" applyFill="1" applyBorder="1"/>
    <xf numFmtId="0" fontId="15" fillId="5" borderId="15" xfId="0" applyFont="1" applyFill="1" applyBorder="1"/>
    <xf numFmtId="0" fontId="15" fillId="5" borderId="16" xfId="0" applyFont="1" applyFill="1" applyBorder="1"/>
    <xf numFmtId="0" fontId="15" fillId="5" borderId="17" xfId="0" applyFont="1" applyFill="1" applyBorder="1"/>
    <xf numFmtId="0" fontId="15" fillId="6" borderId="14" xfId="0" applyFont="1" applyFill="1" applyBorder="1" applyAlignment="1">
      <alignment horizontal="left"/>
    </xf>
    <xf numFmtId="0" fontId="15" fillId="6" borderId="15" xfId="0" applyFont="1" applyFill="1" applyBorder="1"/>
    <xf numFmtId="0" fontId="15" fillId="6" borderId="16" xfId="0" applyFont="1" applyFill="1" applyBorder="1"/>
    <xf numFmtId="167" fontId="13" fillId="7" borderId="14" xfId="0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169" fontId="4" fillId="0" borderId="0" xfId="0" applyNumberFormat="1" applyFont="1"/>
    <xf numFmtId="0" fontId="16" fillId="0" borderId="0" xfId="0" applyFont="1"/>
    <xf numFmtId="169" fontId="16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169" fontId="7" fillId="0" borderId="0" xfId="0" applyNumberFormat="1" applyFont="1" applyAlignment="1">
      <alignment horizontal="right" vertical="top"/>
    </xf>
    <xf numFmtId="0" fontId="17" fillId="0" borderId="12" xfId="2"/>
    <xf numFmtId="9" fontId="17" fillId="0" borderId="12" xfId="1" applyBorder="1" applyProtection="1"/>
    <xf numFmtId="0" fontId="19" fillId="0" borderId="12" xfId="1" applyNumberFormat="1" applyFont="1" applyBorder="1" applyProtection="1"/>
    <xf numFmtId="0" fontId="20" fillId="0" borderId="12" xfId="1" applyNumberFormat="1" applyFont="1" applyBorder="1" applyProtection="1"/>
    <xf numFmtId="9" fontId="17" fillId="9" borderId="12" xfId="1" applyFill="1" applyBorder="1" applyProtection="1"/>
    <xf numFmtId="0" fontId="6" fillId="0" borderId="12" xfId="0" applyFont="1" applyBorder="1" applyAlignment="1">
      <alignment wrapText="1"/>
    </xf>
    <xf numFmtId="0" fontId="4" fillId="0" borderId="18" xfId="0" applyFont="1" applyBorder="1"/>
    <xf numFmtId="166" fontId="4" fillId="0" borderId="18" xfId="0" applyNumberFormat="1" applyFont="1" applyBorder="1"/>
    <xf numFmtId="0" fontId="22" fillId="0" borderId="0" xfId="0" applyFont="1"/>
    <xf numFmtId="0" fontId="7" fillId="0" borderId="0" xfId="0" applyFont="1" applyAlignment="1">
      <alignment wrapText="1"/>
    </xf>
    <xf numFmtId="0" fontId="24" fillId="0" borderId="7" xfId="0" applyFont="1" applyBorder="1" applyAlignment="1">
      <alignment horizontal="left"/>
    </xf>
    <xf numFmtId="0" fontId="24" fillId="0" borderId="18" xfId="0" applyFont="1" applyBorder="1" applyAlignment="1">
      <alignment horizontal="right"/>
    </xf>
    <xf numFmtId="0" fontId="23" fillId="0" borderId="0" xfId="0" applyFont="1"/>
    <xf numFmtId="0" fontId="23" fillId="0" borderId="7" xfId="0" applyFont="1" applyBorder="1"/>
    <xf numFmtId="0" fontId="27" fillId="4" borderId="7" xfId="0" applyFont="1" applyFill="1" applyBorder="1"/>
    <xf numFmtId="0" fontId="27" fillId="0" borderId="7" xfId="0" applyFont="1" applyBorder="1"/>
    <xf numFmtId="0" fontId="29" fillId="0" borderId="0" xfId="0" applyFont="1" applyAlignment="1"/>
    <xf numFmtId="0" fontId="4" fillId="10" borderId="7" xfId="0" applyFont="1" applyFill="1" applyBorder="1" applyAlignment="1">
      <alignment horizontal="center"/>
    </xf>
    <xf numFmtId="0" fontId="23" fillId="10" borderId="7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/>
    </xf>
    <xf numFmtId="0" fontId="23" fillId="10" borderId="7" xfId="0" applyFont="1" applyFill="1" applyBorder="1" applyAlignment="1">
      <alignment horizontal="center"/>
    </xf>
    <xf numFmtId="0" fontId="4" fillId="10" borderId="7" xfId="0" applyFont="1" applyFill="1" applyBorder="1" applyAlignment="1">
      <alignment horizontal="center" wrapText="1"/>
    </xf>
    <xf numFmtId="49" fontId="35" fillId="0" borderId="7" xfId="0" applyNumberFormat="1" applyFont="1" applyBorder="1"/>
    <xf numFmtId="3" fontId="27" fillId="4" borderId="7" xfId="0" applyNumberFormat="1" applyFont="1" applyFill="1" applyBorder="1" applyAlignment="1">
      <alignment horizontal="right" vertical="center"/>
    </xf>
    <xf numFmtId="165" fontId="27" fillId="4" borderId="7" xfId="0" applyNumberFormat="1" applyFont="1" applyFill="1" applyBorder="1" applyAlignment="1">
      <alignment horizontal="right" vertical="center"/>
    </xf>
    <xf numFmtId="3" fontId="23" fillId="0" borderId="7" xfId="0" applyNumberFormat="1" applyFont="1" applyBorder="1" applyAlignment="1">
      <alignment horizontal="right" vertical="center"/>
    </xf>
    <xf numFmtId="165" fontId="23" fillId="0" borderId="7" xfId="0" applyNumberFormat="1" applyFont="1" applyBorder="1" applyAlignment="1">
      <alignment horizontal="right" vertical="center"/>
    </xf>
    <xf numFmtId="0" fontId="23" fillId="10" borderId="7" xfId="0" applyFont="1" applyFill="1" applyBorder="1" applyAlignment="1">
      <alignment horizontal="center" vertical="center"/>
    </xf>
    <xf numFmtId="0" fontId="24" fillId="0" borderId="7" xfId="0" applyFont="1" applyBorder="1"/>
    <xf numFmtId="0" fontId="23" fillId="0" borderId="7" xfId="0" applyFont="1" applyBorder="1" applyAlignment="1">
      <alignment horizontal="center"/>
    </xf>
    <xf numFmtId="167" fontId="27" fillId="4" borderId="7" xfId="0" applyNumberFormat="1" applyFont="1" applyFill="1" applyBorder="1" applyAlignment="1">
      <alignment horizontal="right" vertical="center"/>
    </xf>
    <xf numFmtId="3" fontId="27" fillId="0" borderId="7" xfId="0" applyNumberFormat="1" applyFont="1" applyBorder="1" applyAlignment="1">
      <alignment horizontal="right" vertical="center"/>
    </xf>
    <xf numFmtId="167" fontId="27" fillId="0" borderId="7" xfId="0" applyNumberFormat="1" applyFont="1" applyBorder="1" applyAlignment="1">
      <alignment horizontal="right" vertical="center"/>
    </xf>
    <xf numFmtId="167" fontId="23" fillId="0" borderId="7" xfId="0" applyNumberFormat="1" applyFont="1" applyBorder="1" applyAlignment="1">
      <alignment horizontal="right" vertical="center"/>
    </xf>
    <xf numFmtId="0" fontId="23" fillId="0" borderId="7" xfId="0" applyFont="1" applyBorder="1" applyAlignment="1">
      <alignment horizontal="left"/>
    </xf>
    <xf numFmtId="0" fontId="23" fillId="0" borderId="7" xfId="0" applyFont="1" applyBorder="1" applyAlignment="1">
      <alignment horizontal="right" vertical="center"/>
    </xf>
    <xf numFmtId="0" fontId="23" fillId="0" borderId="7" xfId="0" applyFont="1" applyBorder="1" applyAlignment="1">
      <alignment horizontal="left" vertical="center"/>
    </xf>
    <xf numFmtId="0" fontId="27" fillId="4" borderId="7" xfId="0" applyFont="1" applyFill="1" applyBorder="1" applyAlignment="1">
      <alignment horizontal="left" vertical="center"/>
    </xf>
    <xf numFmtId="0" fontId="23" fillId="10" borderId="7" xfId="0" applyFont="1" applyFill="1" applyBorder="1" applyAlignment="1">
      <alignment horizontal="center" wrapText="1"/>
    </xf>
    <xf numFmtId="0" fontId="23" fillId="10" borderId="9" xfId="0" applyFont="1" applyFill="1" applyBorder="1" applyAlignment="1">
      <alignment horizontal="center"/>
    </xf>
    <xf numFmtId="0" fontId="27" fillId="4" borderId="7" xfId="0" applyFont="1" applyFill="1" applyBorder="1" applyAlignment="1">
      <alignment horizontal="left"/>
    </xf>
    <xf numFmtId="3" fontId="27" fillId="4" borderId="7" xfId="0" applyNumberFormat="1" applyFont="1" applyFill="1" applyBorder="1" applyAlignment="1">
      <alignment horizontal="right" wrapText="1"/>
    </xf>
    <xf numFmtId="165" fontId="27" fillId="4" borderId="4" xfId="0" applyNumberFormat="1" applyFont="1" applyFill="1" applyBorder="1" applyAlignment="1">
      <alignment horizontal="right"/>
    </xf>
    <xf numFmtId="0" fontId="27" fillId="0" borderId="7" xfId="0" applyFont="1" applyBorder="1" applyAlignment="1">
      <alignment horizontal="left"/>
    </xf>
    <xf numFmtId="168" fontId="27" fillId="0" borderId="7" xfId="0" applyNumberFormat="1" applyFont="1" applyBorder="1" applyAlignment="1">
      <alignment horizontal="right" vertical="center" wrapText="1"/>
    </xf>
    <xf numFmtId="165" fontId="27" fillId="0" borderId="4" xfId="0" applyNumberFormat="1" applyFont="1" applyBorder="1" applyAlignment="1">
      <alignment horizontal="right"/>
    </xf>
    <xf numFmtId="3" fontId="23" fillId="0" borderId="7" xfId="0" applyNumberFormat="1" applyFont="1" applyBorder="1" applyAlignment="1">
      <alignment horizontal="right" wrapText="1"/>
    </xf>
    <xf numFmtId="165" fontId="23" fillId="0" borderId="4" xfId="0" applyNumberFormat="1" applyFont="1" applyBorder="1" applyAlignment="1">
      <alignment horizontal="right"/>
    </xf>
    <xf numFmtId="165" fontId="23" fillId="0" borderId="18" xfId="0" applyNumberFormat="1" applyFont="1" applyBorder="1" applyAlignment="1">
      <alignment horizontal="right"/>
    </xf>
    <xf numFmtId="0" fontId="24" fillId="0" borderId="0" xfId="0" applyFont="1"/>
    <xf numFmtId="3" fontId="27" fillId="4" borderId="7" xfId="0" applyNumberFormat="1" applyFont="1" applyFill="1" applyBorder="1" applyAlignment="1">
      <alignment horizontal="right" vertical="center" wrapText="1"/>
    </xf>
    <xf numFmtId="165" fontId="27" fillId="4" borderId="4" xfId="0" applyNumberFormat="1" applyFont="1" applyFill="1" applyBorder="1" applyAlignment="1">
      <alignment horizontal="right" vertical="center"/>
    </xf>
    <xf numFmtId="3" fontId="27" fillId="0" borderId="7" xfId="0" applyNumberFormat="1" applyFont="1" applyBorder="1" applyAlignment="1">
      <alignment horizontal="right" vertical="center" wrapText="1"/>
    </xf>
    <xf numFmtId="165" fontId="27" fillId="0" borderId="4" xfId="0" applyNumberFormat="1" applyFont="1" applyBorder="1" applyAlignment="1">
      <alignment horizontal="right" vertical="center"/>
    </xf>
    <xf numFmtId="165" fontId="23" fillId="0" borderId="11" xfId="0" applyNumberFormat="1" applyFont="1" applyBorder="1" applyAlignment="1">
      <alignment horizontal="right" vertical="center"/>
    </xf>
    <xf numFmtId="3" fontId="23" fillId="10" borderId="7" xfId="0" applyNumberFormat="1" applyFont="1" applyFill="1" applyBorder="1" applyAlignment="1">
      <alignment horizontal="center"/>
    </xf>
    <xf numFmtId="0" fontId="24" fillId="10" borderId="7" xfId="0" applyFont="1" applyFill="1" applyBorder="1" applyAlignment="1">
      <alignment horizontal="center"/>
    </xf>
    <xf numFmtId="0" fontId="37" fillId="4" borderId="7" xfId="0" applyFont="1" applyFill="1" applyBorder="1"/>
    <xf numFmtId="167" fontId="37" fillId="4" borderId="7" xfId="0" applyNumberFormat="1" applyFont="1" applyFill="1" applyBorder="1" applyAlignment="1">
      <alignment horizontal="center"/>
    </xf>
    <xf numFmtId="2" fontId="37" fillId="4" borderId="7" xfId="0" applyNumberFormat="1" applyFont="1" applyFill="1" applyBorder="1" applyAlignment="1">
      <alignment horizontal="center"/>
    </xf>
    <xf numFmtId="167" fontId="24" fillId="0" borderId="7" xfId="0" applyNumberFormat="1" applyFont="1" applyBorder="1" applyAlignment="1">
      <alignment horizontal="center"/>
    </xf>
    <xf numFmtId="2" fontId="24" fillId="0" borderId="7" xfId="0" applyNumberFormat="1" applyFont="1" applyBorder="1" applyAlignment="1">
      <alignment horizontal="center"/>
    </xf>
    <xf numFmtId="0" fontId="28" fillId="13" borderId="13" xfId="0" applyFont="1" applyFill="1" applyBorder="1"/>
    <xf numFmtId="0" fontId="38" fillId="14" borderId="13" xfId="0" applyFont="1" applyFill="1" applyBorder="1" applyAlignment="1">
      <alignment horizontal="left"/>
    </xf>
    <xf numFmtId="0" fontId="38" fillId="13" borderId="13" xfId="0" applyFont="1" applyFill="1" applyBorder="1"/>
    <xf numFmtId="0" fontId="38" fillId="14" borderId="13" xfId="0" applyFont="1" applyFill="1" applyBorder="1"/>
    <xf numFmtId="167" fontId="39" fillId="15" borderId="13" xfId="0" applyNumberFormat="1" applyFont="1" applyFill="1" applyBorder="1" applyAlignment="1">
      <alignment horizontal="right"/>
    </xf>
    <xf numFmtId="0" fontId="4" fillId="0" borderId="7" xfId="0" applyFont="1" applyBorder="1" applyAlignment="1">
      <alignment vertical="center"/>
    </xf>
    <xf numFmtId="0" fontId="30" fillId="0" borderId="0" xfId="0" applyFont="1" applyAlignment="1">
      <alignment horizontal="center"/>
    </xf>
    <xf numFmtId="0" fontId="31" fillId="2" borderId="1" xfId="0" applyFont="1" applyFill="1" applyBorder="1" applyAlignment="1">
      <alignment horizontal="center"/>
    </xf>
    <xf numFmtId="0" fontId="32" fillId="0" borderId="2" xfId="0" applyFont="1" applyBorder="1"/>
    <xf numFmtId="0" fontId="32" fillId="0" borderId="3" xfId="0" applyFont="1" applyBorder="1"/>
    <xf numFmtId="0" fontId="33" fillId="0" borderId="4" xfId="0" applyFont="1" applyFill="1" applyBorder="1"/>
    <xf numFmtId="0" fontId="32" fillId="0" borderId="5" xfId="0" applyFont="1" applyFill="1" applyBorder="1"/>
    <xf numFmtId="0" fontId="32" fillId="0" borderId="6" xfId="0" applyFont="1" applyFill="1" applyBorder="1"/>
    <xf numFmtId="0" fontId="29" fillId="0" borderId="4" xfId="0" applyFont="1" applyFill="1" applyBorder="1"/>
    <xf numFmtId="0" fontId="34" fillId="0" borderId="4" xfId="3" applyFont="1" applyFill="1" applyBorder="1"/>
    <xf numFmtId="0" fontId="34" fillId="0" borderId="5" xfId="3" applyFont="1" applyFill="1" applyBorder="1"/>
    <xf numFmtId="0" fontId="34" fillId="0" borderId="6" xfId="3" applyFont="1" applyFill="1" applyBorder="1"/>
    <xf numFmtId="0" fontId="29" fillId="0" borderId="4" xfId="0" applyFont="1" applyFill="1" applyBorder="1" applyAlignment="1">
      <alignment wrapText="1"/>
    </xf>
    <xf numFmtId="0" fontId="33" fillId="0" borderId="4" xfId="0" applyFont="1" applyFill="1" applyBorder="1" applyAlignment="1">
      <alignment wrapText="1"/>
    </xf>
    <xf numFmtId="0" fontId="34" fillId="0" borderId="4" xfId="3" applyFont="1" applyFill="1" applyBorder="1" applyAlignment="1">
      <alignment wrapText="1"/>
    </xf>
    <xf numFmtId="0" fontId="2" fillId="3" borderId="4" xfId="0" applyFont="1" applyFill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4" fillId="0" borderId="0" xfId="0" applyFont="1" applyAlignment="1">
      <alignment horizontal="center"/>
    </xf>
    <xf numFmtId="0" fontId="0" fillId="0" borderId="0" xfId="0" applyFont="1" applyAlignment="1"/>
    <xf numFmtId="0" fontId="22" fillId="0" borderId="8" xfId="0" applyFont="1" applyBorder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wrapText="1"/>
    </xf>
    <xf numFmtId="0" fontId="4" fillId="11" borderId="4" xfId="0" applyFont="1" applyFill="1" applyBorder="1" applyAlignment="1">
      <alignment horizontal="center"/>
    </xf>
    <xf numFmtId="0" fontId="1" fillId="12" borderId="6" xfId="0" applyFont="1" applyFill="1" applyBorder="1"/>
    <xf numFmtId="0" fontId="5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12" borderId="5" xfId="0" applyFont="1" applyFill="1" applyBorder="1"/>
    <xf numFmtId="0" fontId="6" fillId="0" borderId="8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8" fillId="4" borderId="4" xfId="0" applyFont="1" applyFill="1" applyBorder="1"/>
    <xf numFmtId="0" fontId="7" fillId="0" borderId="9" xfId="0" applyFont="1" applyBorder="1" applyAlignment="1">
      <alignment vertical="center" wrapText="1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4" fillId="0" borderId="9" xfId="0" applyFont="1" applyBorder="1"/>
    <xf numFmtId="0" fontId="6" fillId="0" borderId="8" xfId="0" applyFont="1" applyBorder="1" applyAlignment="1">
      <alignment horizontal="center"/>
    </xf>
    <xf numFmtId="0" fontId="1" fillId="0" borderId="8" xfId="0" applyFont="1" applyBorder="1"/>
    <xf numFmtId="0" fontId="5" fillId="0" borderId="9" xfId="0" applyFont="1" applyBorder="1" applyAlignment="1">
      <alignment horizontal="center" wrapText="1"/>
    </xf>
    <xf numFmtId="0" fontId="4" fillId="10" borderId="9" xfId="0" applyFont="1" applyFill="1" applyBorder="1" applyAlignment="1">
      <alignment horizontal="center" vertical="center" wrapText="1"/>
    </xf>
    <xf numFmtId="0" fontId="1" fillId="12" borderId="11" xfId="0" applyFont="1" applyFill="1" applyBorder="1"/>
    <xf numFmtId="0" fontId="23" fillId="10" borderId="9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wrapText="1"/>
    </xf>
    <xf numFmtId="0" fontId="36" fillId="0" borderId="5" xfId="0" applyFont="1" applyBorder="1"/>
    <xf numFmtId="0" fontId="36" fillId="0" borderId="6" xfId="0" applyFont="1" applyBorder="1"/>
    <xf numFmtId="0" fontId="22" fillId="0" borderId="8" xfId="0" applyFont="1" applyBorder="1" applyAlignment="1">
      <alignment horizontal="center"/>
    </xf>
    <xf numFmtId="0" fontId="36" fillId="0" borderId="8" xfId="0" applyFont="1" applyBorder="1"/>
    <xf numFmtId="0" fontId="23" fillId="0" borderId="9" xfId="0" applyFont="1" applyBorder="1" applyAlignment="1">
      <alignment vertical="center" wrapText="1"/>
    </xf>
    <xf numFmtId="0" fontId="36" fillId="0" borderId="10" xfId="0" applyFont="1" applyBorder="1"/>
    <xf numFmtId="0" fontId="36" fillId="0" borderId="11" xfId="0" applyFont="1" applyBorder="1"/>
    <xf numFmtId="0" fontId="25" fillId="3" borderId="4" xfId="0" applyFont="1" applyFill="1" applyBorder="1" applyAlignment="1">
      <alignment horizontal="center"/>
    </xf>
    <xf numFmtId="0" fontId="23" fillId="0" borderId="4" xfId="0" applyFont="1" applyBorder="1"/>
    <xf numFmtId="0" fontId="27" fillId="4" borderId="4" xfId="0" applyFont="1" applyFill="1" applyBorder="1"/>
    <xf numFmtId="0" fontId="25" fillId="3" borderId="4" xfId="0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center"/>
    </xf>
    <xf numFmtId="0" fontId="23" fillId="0" borderId="9" xfId="0" applyFont="1" applyBorder="1"/>
    <xf numFmtId="0" fontId="23" fillId="11" borderId="4" xfId="0" applyFont="1" applyFill="1" applyBorder="1" applyAlignment="1">
      <alignment horizontal="center"/>
    </xf>
    <xf numFmtId="0" fontId="36" fillId="12" borderId="6" xfId="0" applyFont="1" applyFill="1" applyBorder="1"/>
    <xf numFmtId="0" fontId="22" fillId="0" borderId="0" xfId="0" applyFont="1" applyAlignment="1">
      <alignment horizontal="center"/>
    </xf>
    <xf numFmtId="166" fontId="11" fillId="0" borderId="0" xfId="0" applyNumberFormat="1" applyFont="1" applyAlignment="1">
      <alignment horizontal="center"/>
    </xf>
    <xf numFmtId="0" fontId="18" fillId="8" borderId="12" xfId="1" applyNumberFormat="1" applyFont="1" applyFill="1" applyBorder="1" applyAlignment="1" applyProtection="1">
      <alignment horizontal="center" vertical="center" wrapText="1"/>
    </xf>
    <xf numFmtId="9" fontId="26" fillId="0" borderId="12" xfId="1" applyFont="1" applyBorder="1" applyAlignment="1" applyProtection="1">
      <alignment horizontal="center" vertical="top" wrapText="1"/>
    </xf>
    <xf numFmtId="0" fontId="22" fillId="0" borderId="19" xfId="0" applyFont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4">
    <cellStyle name="Hipervínculo" xfId="3" builtinId="8"/>
    <cellStyle name="Normal" xfId="0" builtinId="0"/>
    <cellStyle name="Normal 2" xfId="2" xr:uid="{279C287E-B699-4463-AE6B-BC7D1FE9AE25}"/>
    <cellStyle name="Texto explicativo 2" xfId="1" xr:uid="{146CCD9F-E2FA-4D84-BDDC-E252EE07AEBB}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30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lang="ca-ES" sz="700" b="0" strike="noStrike" spc="-1">
                <a:solidFill>
                  <a:srgbClr val="000000"/>
                </a:solidFill>
                <a:latin typeface="Arial"/>
              </a:defRPr>
            </a:pPr>
            <a:r>
              <a:rPr lang="ca-ES" sz="700" b="0" strike="noStrike" spc="-1">
                <a:solidFill>
                  <a:srgbClr val="000000"/>
                </a:solidFill>
                <a:latin typeface="Arial"/>
              </a:rPr>
              <a:t>Gràfic II-2.1. Índex de rotació: nombre de contractes temporals dividit per persones contractades amb contracte temporal (2014-2021)</a:t>
            </a:r>
          </a:p>
        </c:rich>
      </c:tx>
      <c:layout>
        <c:manualLayout>
          <c:xMode val="edge"/>
          <c:yMode val="edge"/>
          <c:x val="0.11216810724886057"/>
          <c:y val="5.7047466143266459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627758913412599E-2"/>
          <c:y val="0.21503629075939801"/>
          <c:w val="0.84375"/>
          <c:h val="0.57642725598526701"/>
        </c:manualLayout>
      </c:layout>
      <c:lineChart>
        <c:grouping val="standard"/>
        <c:varyColors val="0"/>
        <c:ser>
          <c:idx val="0"/>
          <c:order val="0"/>
          <c:tx>
            <c:strRef>
              <c:f>'G1'!$B$2</c:f>
              <c:strCache>
                <c:ptCount val="1"/>
                <c:pt idx="0">
                  <c:v>Índex de rotació (eix esquerre)</c:v>
                </c:pt>
              </c:strCache>
            </c:strRef>
          </c:tx>
          <c:spPr>
            <a:ln w="25560">
              <a:solidFill>
                <a:srgbClr val="808080"/>
              </a:solidFill>
              <a:round/>
            </a:ln>
          </c:spPr>
          <c:marker>
            <c:symbol val="diamond"/>
            <c:size val="4"/>
            <c:spPr>
              <a:solidFill>
                <a:srgbClr val="808080"/>
              </a:solidFill>
            </c:spPr>
          </c:marker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0-3414-4AAD-9914-442B57341B2A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1-3414-4AAD-9914-442B57341B2A}"/>
              </c:ext>
            </c:extLst>
          </c:dPt>
          <c:dLbls>
            <c:dLbl>
              <c:idx val="3"/>
              <c:layout>
                <c:manualLayout>
                  <c:x val="-4.16055867934726E-2"/>
                  <c:y val="-3.7350261817660102E-2"/>
                </c:manualLayout>
              </c:layout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Frutiger LT Std 57 Condensed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414-4AAD-9914-442B57341B2A}"/>
                </c:ext>
              </c:extLst>
            </c:dLbl>
            <c:dLbl>
              <c:idx val="4"/>
              <c:layout>
                <c:manualLayout>
                  <c:x val="-3.5156570172497369E-2"/>
                  <c:y val="-7.87258189247626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414-4AAD-9914-442B57341B2A}"/>
                </c:ext>
              </c:extLst>
            </c:dLbl>
            <c:dLbl>
              <c:idx val="6"/>
              <c:layout>
                <c:manualLayout>
                  <c:x val="-3.3185083764887054E-2"/>
                  <c:y val="4.15357090078495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414-4AAD-9914-442B57341B2A}"/>
                </c:ext>
              </c:extLst>
            </c:dLbl>
            <c:dLbl>
              <c:idx val="7"/>
              <c:layout>
                <c:manualLayout>
                  <c:x val="-2.1356165319225563E-2"/>
                  <c:y val="5.24685751835415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414-4AAD-9914-442B57341B2A}"/>
                </c:ext>
              </c:extLst>
            </c:dLbl>
            <c:dLbl>
              <c:idx val="9"/>
              <c:layout>
                <c:manualLayout>
                  <c:x val="-2.3542379791964999E-2"/>
                  <c:y val="-4.8282045764292403E-2"/>
                </c:manualLayout>
              </c:layout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Frutiger LT Std 57 Condensed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14-4AAD-9914-442B57341B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Frutiger LT Std 57 Condensed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'G1'!$A$8:$A$15</c:f>
              <c:numCache>
                <c:formatCode>General</c:formatCode>
                <c:ptCount val="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</c:numCache>
            </c:numRef>
          </c:cat>
          <c:val>
            <c:numRef>
              <c:f>'G1'!$B$8:$B$15</c:f>
              <c:numCache>
                <c:formatCode>0.00</c:formatCode>
                <c:ptCount val="8"/>
                <c:pt idx="0">
                  <c:v>1.9109</c:v>
                </c:pt>
                <c:pt idx="1">
                  <c:v>1.9918</c:v>
                </c:pt>
                <c:pt idx="2">
                  <c:v>2.0213999999999999</c:v>
                </c:pt>
                <c:pt idx="3">
                  <c:v>2.0347</c:v>
                </c:pt>
                <c:pt idx="4">
                  <c:v>2.0001000000000002</c:v>
                </c:pt>
                <c:pt idx="5">
                  <c:v>2.0156999999999998</c:v>
                </c:pt>
                <c:pt idx="6">
                  <c:v>1.7011000000000001</c:v>
                </c:pt>
                <c:pt idx="7">
                  <c:v>1.8771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14-4AAD-9914-442B57341B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55981228"/>
        <c:axId val="47819924"/>
      </c:lineChart>
      <c:lineChart>
        <c:grouping val="standard"/>
        <c:varyColors val="0"/>
        <c:ser>
          <c:idx val="1"/>
          <c:order val="1"/>
          <c:tx>
            <c:strRef>
              <c:f>'G1'!$C$2</c:f>
              <c:strCache>
                <c:ptCount val="1"/>
                <c:pt idx="0">
                  <c:v>Durada mitjana dels contractes temporals (dies)</c:v>
                </c:pt>
              </c:strCache>
            </c:strRef>
          </c:tx>
          <c:spPr>
            <a:ln w="25560">
              <a:solidFill>
                <a:srgbClr val="FF9900"/>
              </a:solidFill>
              <a:round/>
            </a:ln>
          </c:spPr>
          <c:marker>
            <c:symbol val="square"/>
            <c:size val="4"/>
            <c:spPr>
              <a:solidFill>
                <a:srgbClr val="FF9900"/>
              </a:solidFill>
            </c:spPr>
          </c:marker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3414-4AAD-9914-442B57341B2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3414-4AAD-9914-442B57341B2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3414-4AAD-9914-442B57341B2A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6-3414-4AAD-9914-442B57341B2A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7-3414-4AAD-9914-442B57341B2A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8-3414-4AAD-9914-442B57341B2A}"/>
              </c:ext>
            </c:extLst>
          </c:dPt>
          <c:dLbls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Frutiger LT Std 57 Condensed"/>
                    </a:defRPr>
                  </a:pPr>
                  <a:endParaRPr lang="es-ES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414-4AAD-9914-442B57341B2A}"/>
                </c:ext>
              </c:extLst>
            </c:dLbl>
            <c:dLbl>
              <c:idx val="4"/>
              <c:layout>
                <c:manualLayout>
                  <c:x val="-3.1213597357276874E-2"/>
                  <c:y val="8.96586851004546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414-4AAD-9914-442B57341B2A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Frutiger LT Std 57 Condensed"/>
                    </a:defRPr>
                  </a:pPr>
                  <a:endParaRPr lang="es-ES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414-4AAD-9914-442B57341B2A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Frutiger LT Std 57 Condensed"/>
                    </a:defRPr>
                  </a:pPr>
                  <a:endParaRPr lang="es-ES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414-4AAD-9914-442B57341B2A}"/>
                </c:ext>
              </c:extLst>
            </c:dLbl>
            <c:dLbl>
              <c:idx val="7"/>
              <c:layout>
                <c:manualLayout>
                  <c:x val="-5.8814407063820275E-2"/>
                  <c:y val="2.4061488046302554E-2"/>
                </c:manualLayout>
              </c:layout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Frutiger LT Std 57 Condensed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414-4AAD-9914-442B57341B2A}"/>
                </c:ext>
              </c:extLst>
            </c:dLbl>
            <c:dLbl>
              <c:idx val="8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Frutiger LT Std 57 Condensed"/>
                    </a:defRPr>
                  </a:pPr>
                  <a:endParaRPr lang="es-ES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414-4AAD-9914-442B57341B2A}"/>
                </c:ext>
              </c:extLst>
            </c:dLbl>
            <c:dLbl>
              <c:idx val="9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Frutiger LT Std 57 Condensed"/>
                    </a:defRPr>
                  </a:pPr>
                  <a:endParaRPr lang="es-ES"/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414-4AAD-9914-442B57341B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Frutiger LT Std 57 Condensed"/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'G1'!$A$8:$A$15</c:f>
              <c:numCache>
                <c:formatCode>General</c:formatCode>
                <c:ptCount val="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</c:numCache>
            </c:numRef>
          </c:cat>
          <c:val>
            <c:numRef>
              <c:f>'G1'!$C$8:$C$15</c:f>
              <c:numCache>
                <c:formatCode>0.0</c:formatCode>
                <c:ptCount val="8"/>
                <c:pt idx="0">
                  <c:v>73.221400000000003</c:v>
                </c:pt>
                <c:pt idx="1">
                  <c:v>72.094999999999999</c:v>
                </c:pt>
                <c:pt idx="2">
                  <c:v>75.263000000000005</c:v>
                </c:pt>
                <c:pt idx="3">
                  <c:v>78.904399999999995</c:v>
                </c:pt>
                <c:pt idx="4">
                  <c:v>80.615499999999997</c:v>
                </c:pt>
                <c:pt idx="5">
                  <c:v>79.411600000000007</c:v>
                </c:pt>
                <c:pt idx="6">
                  <c:v>80.288799999999995</c:v>
                </c:pt>
                <c:pt idx="7" formatCode="General">
                  <c:v>73.2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414-4AAD-9914-442B57341B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29591609"/>
        <c:axId val="68820357"/>
      </c:lineChart>
      <c:catAx>
        <c:axId val="559812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Frutiger LT Std 57 Condensed"/>
              </a:defRPr>
            </a:pPr>
            <a:endParaRPr lang="es-ES"/>
          </a:p>
        </c:txPr>
        <c:crossAx val="47819924"/>
        <c:crosses val="autoZero"/>
        <c:auto val="1"/>
        <c:lblAlgn val="ctr"/>
        <c:lblOffset val="100"/>
        <c:noMultiLvlLbl val="0"/>
      </c:catAx>
      <c:valAx>
        <c:axId val="47819924"/>
        <c:scaling>
          <c:orientation val="minMax"/>
          <c:min val="1.6"/>
        </c:scaling>
        <c:delete val="0"/>
        <c:axPos val="l"/>
        <c:numFmt formatCode="0.0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Frutiger LT Std 57 Condensed"/>
              </a:defRPr>
            </a:pPr>
            <a:endParaRPr lang="es-ES"/>
          </a:p>
        </c:txPr>
        <c:crossAx val="55981228"/>
        <c:crosses val="autoZero"/>
        <c:crossBetween val="between"/>
        <c:majorUnit val="0.1"/>
      </c:valAx>
      <c:catAx>
        <c:axId val="2959160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68820357"/>
        <c:crosses val="autoZero"/>
        <c:auto val="1"/>
        <c:lblAlgn val="ctr"/>
        <c:lblOffset val="100"/>
        <c:noMultiLvlLbl val="0"/>
      </c:catAx>
      <c:valAx>
        <c:axId val="68820357"/>
        <c:scaling>
          <c:orientation val="minMax"/>
          <c:min val="5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Frutiger LT Std 57 Condensed"/>
              </a:defRPr>
            </a:pPr>
            <a:endParaRPr lang="es-ES"/>
          </a:p>
        </c:txPr>
        <c:crossAx val="29591609"/>
        <c:crosses val="max"/>
        <c:crossBetween val="between"/>
      </c:valAx>
      <c:spPr>
        <a:solidFill>
          <a:srgbClr val="FFFFFF"/>
        </a:solidFill>
        <a:ln w="3240">
          <a:solidFill>
            <a:srgbClr val="000000"/>
          </a:solidFill>
          <a:round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Frutiger LT Std 57 Condensed"/>
            </a:defRPr>
          </a:pPr>
          <a:endParaRPr lang="es-ES"/>
        </a:p>
      </c:txPr>
    </c:legend>
    <c:plotVisOnly val="1"/>
    <c:dispBlanksAs val="gap"/>
    <c:showDLblsOverMax val="1"/>
  </c:chart>
  <c:spPr>
    <a:solidFill>
      <a:srgbClr val="FFFFFF"/>
    </a:solidFill>
    <a:ln w="9360"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lang="ca-ES" sz="7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ca-ES" sz="700" b="0" strike="noStrike" spc="-1">
                <a:solidFill>
                  <a:srgbClr val="000000"/>
                </a:solidFill>
                <a:latin typeface="Arial"/>
                <a:ea typeface="Arial"/>
              </a:rPr>
              <a:t>Gràfic II-2.2. Variació interanual de l’ICLIB desestacionalitzat i de l’IPC a les Illes Balears per trimestres (2015-2021)</a:t>
            </a:r>
          </a:p>
        </c:rich>
      </c:tx>
      <c:layout>
        <c:manualLayout>
          <c:xMode val="edge"/>
          <c:yMode val="edge"/>
          <c:x val="0.113552115133014"/>
          <c:y val="4.04962546816479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210204971652901E-2"/>
          <c:y val="0.24496722846441901"/>
          <c:w val="0.88481247274313102"/>
          <c:h val="0.51381086142322097"/>
        </c:manualLayout>
      </c:layout>
      <c:lineChart>
        <c:grouping val="standard"/>
        <c:varyColors val="0"/>
        <c:ser>
          <c:idx val="0"/>
          <c:order val="0"/>
          <c:tx>
            <c:strRef>
              <c:f>'G2'!$C$2</c:f>
              <c:strCache>
                <c:ptCount val="1"/>
                <c:pt idx="0">
                  <c:v>ICLIB desestacionalitzat</c:v>
                </c:pt>
              </c:strCache>
            </c:strRef>
          </c:tx>
          <c:spPr>
            <a:ln w="25560">
              <a:solidFill>
                <a:srgbClr val="969696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s-E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'G2'!$A$19:$B$46</c:f>
              <c:multiLvlStrCache>
                <c:ptCount val="2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  <c:pt idx="22">
                    <c:v>III</c:v>
                  </c:pt>
                  <c:pt idx="23">
                    <c:v>IV</c:v>
                  </c:pt>
                  <c:pt idx="24">
                    <c:v>I</c:v>
                  </c:pt>
                  <c:pt idx="25">
                    <c:v>II</c:v>
                  </c:pt>
                  <c:pt idx="26">
                    <c:v>III</c:v>
                  </c:pt>
                  <c:pt idx="27">
                    <c:v>IV</c:v>
                  </c:pt>
                </c:lvl>
                <c:lvl>
                  <c:pt idx="0">
                    <c:v>2015</c:v>
                  </c:pt>
                  <c:pt idx="4">
                    <c:v>2016</c:v>
                  </c:pt>
                  <c:pt idx="8">
                    <c:v>2017</c:v>
                  </c:pt>
                  <c:pt idx="12">
                    <c:v>2018</c:v>
                  </c:pt>
                  <c:pt idx="16">
                    <c:v>2019</c:v>
                  </c:pt>
                  <c:pt idx="20">
                    <c:v>2020</c:v>
                  </c:pt>
                  <c:pt idx="24">
                    <c:v>2021</c:v>
                  </c:pt>
                </c:lvl>
              </c:multiLvlStrCache>
            </c:multiLvlStrRef>
          </c:cat>
          <c:val>
            <c:numRef>
              <c:f>'G2'!$C$19:$C$46</c:f>
              <c:numCache>
                <c:formatCode>0.0%</c:formatCode>
                <c:ptCount val="28"/>
                <c:pt idx="0">
                  <c:v>-3.5225048923679392E-3</c:v>
                </c:pt>
                <c:pt idx="1">
                  <c:v>9.6163281326662187E-3</c:v>
                </c:pt>
                <c:pt idx="2">
                  <c:v>1.9580967299770435E-4</c:v>
                </c:pt>
                <c:pt idx="3">
                  <c:v>-2.8342455043001147E-3</c:v>
                </c:pt>
                <c:pt idx="4">
                  <c:v>1.021209740769824E-2</c:v>
                </c:pt>
                <c:pt idx="5">
                  <c:v>-6.3174263776849537E-3</c:v>
                </c:pt>
                <c:pt idx="6">
                  <c:v>1.1844166014095547E-2</c:v>
                </c:pt>
                <c:pt idx="7">
                  <c:v>2.0778202489463826E-2</c:v>
                </c:pt>
                <c:pt idx="8">
                  <c:v>1.2441679626749691E-2</c:v>
                </c:pt>
                <c:pt idx="9">
                  <c:v>3.0125195618153411E-2</c:v>
                </c:pt>
                <c:pt idx="10">
                  <c:v>2.0992551030279527E-2</c:v>
                </c:pt>
                <c:pt idx="11">
                  <c:v>2.2659625540086381E-2</c:v>
                </c:pt>
                <c:pt idx="12">
                  <c:v>3.5906298003072212E-2</c:v>
                </c:pt>
                <c:pt idx="13">
                  <c:v>2.8199772123053579E-2</c:v>
                </c:pt>
                <c:pt idx="14">
                  <c:v>3.562630282357393E-2</c:v>
                </c:pt>
                <c:pt idx="15">
                  <c:v>2.6945826682940544E-2</c:v>
                </c:pt>
                <c:pt idx="16">
                  <c:v>1.1399443929564379E-2</c:v>
                </c:pt>
                <c:pt idx="17">
                  <c:v>7.8492935635792183E-3</c:v>
                </c:pt>
                <c:pt idx="18">
                  <c:v>2.2781335773101707E-2</c:v>
                </c:pt>
                <c:pt idx="19">
                  <c:v>4.2329493508868277E-2</c:v>
                </c:pt>
                <c:pt idx="20">
                  <c:v>6.6892696783652728E-2</c:v>
                </c:pt>
                <c:pt idx="21">
                  <c:v>9.2541689573025332E-2</c:v>
                </c:pt>
                <c:pt idx="22">
                  <c:v>4.4547812863404479E-2</c:v>
                </c:pt>
                <c:pt idx="23">
                  <c:v>1.3507587053767089E-2</c:v>
                </c:pt>
                <c:pt idx="24">
                  <c:v>-2.3275788027140809E-2</c:v>
                </c:pt>
                <c:pt idx="25">
                  <c:v>-5.9208319355920747E-2</c:v>
                </c:pt>
                <c:pt idx="26">
                  <c:v>-3.5796865633296204E-2</c:v>
                </c:pt>
                <c:pt idx="27">
                  <c:v>-2.5097360450021533E-2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C54-415F-9DFF-C261C5232EAF}"/>
            </c:ext>
          </c:extLst>
        </c:ser>
        <c:ser>
          <c:idx val="1"/>
          <c:order val="1"/>
          <c:tx>
            <c:strRef>
              <c:f>'G2'!$D$2</c:f>
              <c:strCache>
                <c:ptCount val="1"/>
                <c:pt idx="0">
                  <c:v>IPC</c:v>
                </c:pt>
              </c:strCache>
            </c:strRef>
          </c:tx>
          <c:spPr>
            <a:ln w="25560">
              <a:solidFill>
                <a:srgbClr val="FFCC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s-E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'G2'!$A$19:$B$46</c:f>
              <c:multiLvlStrCache>
                <c:ptCount val="2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  <c:pt idx="22">
                    <c:v>III</c:v>
                  </c:pt>
                  <c:pt idx="23">
                    <c:v>IV</c:v>
                  </c:pt>
                  <c:pt idx="24">
                    <c:v>I</c:v>
                  </c:pt>
                  <c:pt idx="25">
                    <c:v>II</c:v>
                  </c:pt>
                  <c:pt idx="26">
                    <c:v>III</c:v>
                  </c:pt>
                  <c:pt idx="27">
                    <c:v>IV</c:v>
                  </c:pt>
                </c:lvl>
                <c:lvl>
                  <c:pt idx="0">
                    <c:v>2015</c:v>
                  </c:pt>
                  <c:pt idx="4">
                    <c:v>2016</c:v>
                  </c:pt>
                  <c:pt idx="8">
                    <c:v>2017</c:v>
                  </c:pt>
                  <c:pt idx="12">
                    <c:v>2018</c:v>
                  </c:pt>
                  <c:pt idx="16">
                    <c:v>2019</c:v>
                  </c:pt>
                  <c:pt idx="20">
                    <c:v>2020</c:v>
                  </c:pt>
                  <c:pt idx="24">
                    <c:v>2021</c:v>
                  </c:pt>
                </c:lvl>
              </c:multiLvlStrCache>
            </c:multiLvlStrRef>
          </c:cat>
          <c:val>
            <c:numRef>
              <c:f>'G2'!$D$19:$D$46</c:f>
              <c:numCache>
                <c:formatCode>0.0%</c:formatCode>
                <c:ptCount val="28"/>
                <c:pt idx="0">
                  <c:v>-7.9590220627300257E-3</c:v>
                </c:pt>
                <c:pt idx="1">
                  <c:v>1.410932407726273E-3</c:v>
                </c:pt>
                <c:pt idx="2">
                  <c:v>1.5245066942115582E-3</c:v>
                </c:pt>
                <c:pt idx="3">
                  <c:v>8.9156506262577651E-4</c:v>
                </c:pt>
                <c:pt idx="4">
                  <c:v>-4.3718276462524353E-3</c:v>
                </c:pt>
                <c:pt idx="5">
                  <c:v>-8.2717609160122274E-3</c:v>
                </c:pt>
                <c:pt idx="6">
                  <c:v>-2.7956490017907454E-3</c:v>
                </c:pt>
                <c:pt idx="7">
                  <c:v>9.9114879529886846E-3</c:v>
                </c:pt>
                <c:pt idx="8">
                  <c:v>2.741514801947198E-2</c:v>
                </c:pt>
                <c:pt idx="9">
                  <c:v>2.2254237909909103E-2</c:v>
                </c:pt>
                <c:pt idx="10">
                  <c:v>1.9271891638426686E-2</c:v>
                </c:pt>
                <c:pt idx="11">
                  <c:v>1.6363606444075085E-2</c:v>
                </c:pt>
                <c:pt idx="12">
                  <c:v>9.4795312587461211E-3</c:v>
                </c:pt>
                <c:pt idx="13">
                  <c:v>1.7809255984810424E-2</c:v>
                </c:pt>
                <c:pt idx="14">
                  <c:v>1.9347976456155491E-2</c:v>
                </c:pt>
                <c:pt idx="15">
                  <c:v>1.2855509897447215E-2</c:v>
                </c:pt>
                <c:pt idx="16">
                  <c:v>8.2945731377166432E-3</c:v>
                </c:pt>
                <c:pt idx="17">
                  <c:v>4.634838213375625E-3</c:v>
                </c:pt>
                <c:pt idx="18">
                  <c:v>1.0914724315189694E-3</c:v>
                </c:pt>
                <c:pt idx="19">
                  <c:v>4.8947047032006363E-3</c:v>
                </c:pt>
                <c:pt idx="20">
                  <c:v>7.4855481045130734E-3</c:v>
                </c:pt>
                <c:pt idx="21">
                  <c:v>-7.6923322245575632E-3</c:v>
                </c:pt>
                <c:pt idx="22">
                  <c:v>-6.1164523936657611E-3</c:v>
                </c:pt>
                <c:pt idx="23">
                  <c:v>-5.4912540802626308E-3</c:v>
                </c:pt>
                <c:pt idx="24">
                  <c:v>8.3193393333611532E-3</c:v>
                </c:pt>
                <c:pt idx="25">
                  <c:v>2.9484455900265827E-2</c:v>
                </c:pt>
                <c:pt idx="26">
                  <c:v>3.5354127984428052E-2</c:v>
                </c:pt>
                <c:pt idx="27">
                  <c:v>5.9434823493880851E-2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C54-415F-9DFF-C261C5232E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42191359"/>
        <c:axId val="59408421"/>
      </c:lineChart>
      <c:catAx>
        <c:axId val="42191359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7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es-ES"/>
          </a:p>
        </c:txPr>
        <c:crossAx val="59408421"/>
        <c:crosses val="autoZero"/>
        <c:auto val="1"/>
        <c:lblAlgn val="ctr"/>
        <c:lblOffset val="100"/>
        <c:noMultiLvlLbl val="0"/>
      </c:catAx>
      <c:valAx>
        <c:axId val="59408421"/>
        <c:scaling>
          <c:orientation val="minMax"/>
        </c:scaling>
        <c:delete val="0"/>
        <c:axPos val="l"/>
        <c:majorGridlines>
          <c:spPr>
            <a:ln w="3240">
              <a:solidFill>
                <a:srgbClr val="969696"/>
              </a:solidFill>
              <a:round/>
            </a:ln>
          </c:spPr>
        </c:majorGridlines>
        <c:numFmt formatCode="0%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7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es-ES"/>
          </a:p>
        </c:txPr>
        <c:crossAx val="42191359"/>
        <c:crosses val="autoZero"/>
        <c:crossBetween val="between"/>
      </c:valAx>
      <c:spPr>
        <a:solidFill>
          <a:srgbClr val="FFFFFF"/>
        </a:solidFill>
        <a:ln w="3240">
          <a:solidFill>
            <a:srgbClr val="000000"/>
          </a:solidFill>
          <a:round/>
        </a:ln>
      </c:spPr>
    </c:plotArea>
    <c:legend>
      <c:legendPos val="t"/>
      <c:layout>
        <c:manualLayout>
          <c:xMode val="edge"/>
          <c:yMode val="edge"/>
          <c:x val="0.26580226904376397"/>
          <c:y val="0.128514477858941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1"/>
  </c:chart>
  <c:spPr>
    <a:solidFill>
      <a:srgbClr val="FFFFFF"/>
    </a:solidFill>
    <a:ln w="3240">
      <a:solidFill>
        <a:srgbClr val="000000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700" b="0" i="0">
                <a:solidFill>
                  <a:srgbClr val="000000"/>
                </a:solidFill>
                <a:latin typeface="Arial"/>
              </a:defRPr>
            </a:pPr>
            <a:r>
              <a:rPr lang="es-ES" sz="700" b="0" i="0">
                <a:solidFill>
                  <a:srgbClr val="000000"/>
                </a:solidFill>
                <a:latin typeface="Arial"/>
              </a:rPr>
              <a:t>Gràfic IIA-2.2.. Assalariats segons el tipus de contracte: Illes Balears</a:t>
            </a:r>
          </a:p>
          <a:p>
            <a:pPr lvl="0">
              <a:defRPr sz="700" b="0" i="0">
                <a:solidFill>
                  <a:srgbClr val="000000"/>
                </a:solidFill>
                <a:latin typeface="Arial"/>
              </a:defRPr>
            </a:pPr>
            <a:r>
              <a:rPr lang="es-ES" sz="700" b="0" i="0">
                <a:solidFill>
                  <a:srgbClr val="000000"/>
                </a:solidFill>
                <a:latin typeface="Arial"/>
              </a:rPr>
              <a:t>(2020-2021) (base=100)</a:t>
            </a:r>
          </a:p>
        </c:rich>
      </c:tx>
      <c:layout>
        <c:manualLayout>
          <c:xMode val="edge"/>
          <c:yMode val="edge"/>
          <c:x val="0.12553967200569177"/>
          <c:y val="4.0012484925870756E-2"/>
        </c:manualLayout>
      </c:layout>
      <c:overlay val="0"/>
    </c:title>
    <c:autoTitleDeleted val="0"/>
    <c:plotArea>
      <c:layout>
        <c:manualLayout>
          <c:xMode val="edge"/>
          <c:yMode val="edge"/>
          <c:x val="8.22810590631365E-2"/>
          <c:y val="0.275089274719862"/>
          <c:w val="0.87837067209775999"/>
          <c:h val="0.60054180519640399"/>
        </c:manualLayout>
      </c:layout>
      <c:lineChart>
        <c:grouping val="standard"/>
        <c:varyColors val="1"/>
        <c:ser>
          <c:idx val="0"/>
          <c:order val="0"/>
          <c:tx>
            <c:v>Indefinits 2020</c:v>
          </c:tx>
          <c:spPr>
            <a:ln w="19050" cmpd="sng">
              <a:solidFill>
                <a:srgbClr val="808080">
                  <a:alpha val="100000"/>
                </a:srgbClr>
              </a:solidFill>
            </a:ln>
          </c:spPr>
          <c:marker>
            <c:symbol val="circle"/>
            <c:size val="4"/>
            <c:spPr>
              <a:solidFill>
                <a:srgbClr val="808080">
                  <a:alpha val="100000"/>
                </a:srgbClr>
              </a:solidFill>
              <a:ln cmpd="sng">
                <a:solidFill>
                  <a:srgbClr val="808080">
                    <a:alpha val="100000"/>
                  </a:srgbClr>
                </a:solidFill>
              </a:ln>
            </c:spPr>
          </c:marker>
          <c:cat>
            <c:strRef>
              <c:f>'GA2'!$B$3:$E$3</c:f>
              <c:strCache>
                <c:ptCount val="4"/>
                <c:pt idx="0">
                  <c:v>1r trimestre</c:v>
                </c:pt>
                <c:pt idx="1">
                  <c:v>2n trimestre</c:v>
                </c:pt>
                <c:pt idx="2">
                  <c:v>3r trimestre</c:v>
                </c:pt>
                <c:pt idx="3">
                  <c:v>4t trimestre</c:v>
                </c:pt>
              </c:strCache>
            </c:strRef>
          </c:cat>
          <c:val>
            <c:numRef>
              <c:f>'GA2'!$B$4:$E$4</c:f>
              <c:numCache>
                <c:formatCode>0.0</c:formatCode>
                <c:ptCount val="4"/>
                <c:pt idx="0">
                  <c:v>100</c:v>
                </c:pt>
                <c:pt idx="1">
                  <c:v>106.466361854997</c:v>
                </c:pt>
                <c:pt idx="2">
                  <c:v>116.16590463749201</c:v>
                </c:pt>
                <c:pt idx="3">
                  <c:v>109.40561724363199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8F-45C8-BD51-2D2A2AA131E5}"/>
            </c:ext>
          </c:extLst>
        </c:ser>
        <c:ser>
          <c:idx val="1"/>
          <c:order val="1"/>
          <c:tx>
            <c:v>Temporals 2020</c:v>
          </c:tx>
          <c:spPr>
            <a:ln w="19050" cmpd="sng">
              <a:solidFill>
                <a:srgbClr val="FFC000">
                  <a:alpha val="100000"/>
                </a:srgbClr>
              </a:solidFill>
            </a:ln>
          </c:spPr>
          <c:marker>
            <c:symbol val="circle"/>
            <c:size val="4"/>
            <c:spPr>
              <a:solidFill>
                <a:srgbClr val="FFC000">
                  <a:alpha val="100000"/>
                </a:srgbClr>
              </a:solidFill>
              <a:ln cmpd="sng">
                <a:solidFill>
                  <a:srgbClr val="FFC000">
                    <a:alpha val="100000"/>
                  </a:srgbClr>
                </a:solidFill>
              </a:ln>
            </c:spPr>
          </c:marker>
          <c:cat>
            <c:strRef>
              <c:f>'GA2'!$B$3:$E$3</c:f>
              <c:strCache>
                <c:ptCount val="4"/>
                <c:pt idx="0">
                  <c:v>1r trimestre</c:v>
                </c:pt>
                <c:pt idx="1">
                  <c:v>2n trimestre</c:v>
                </c:pt>
                <c:pt idx="2">
                  <c:v>3r trimestre</c:v>
                </c:pt>
                <c:pt idx="3">
                  <c:v>4t trimestre</c:v>
                </c:pt>
              </c:strCache>
            </c:strRef>
          </c:cat>
          <c:val>
            <c:numRef>
              <c:f>'GA2'!$B$5:$E$5</c:f>
              <c:numCache>
                <c:formatCode>0.0</c:formatCode>
                <c:ptCount val="4"/>
                <c:pt idx="0">
                  <c:v>100</c:v>
                </c:pt>
                <c:pt idx="1">
                  <c:v>90.102040816326493</c:v>
                </c:pt>
                <c:pt idx="2">
                  <c:v>116.020408163265</c:v>
                </c:pt>
                <c:pt idx="3">
                  <c:v>88.877551020408205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8F-45C8-BD51-2D2A2AA131E5}"/>
            </c:ext>
          </c:extLst>
        </c:ser>
        <c:ser>
          <c:idx val="2"/>
          <c:order val="2"/>
          <c:tx>
            <c:v>Indefinits 2021</c:v>
          </c:tx>
          <c:spPr>
            <a:ln w="19050" cmpd="sng">
              <a:solidFill>
                <a:srgbClr val="99CC00">
                  <a:alpha val="100000"/>
                </a:srgbClr>
              </a:solidFill>
            </a:ln>
          </c:spPr>
          <c:marker>
            <c:symbol val="circle"/>
            <c:size val="5"/>
            <c:spPr>
              <a:solidFill>
                <a:srgbClr val="99CC00">
                  <a:alpha val="100000"/>
                </a:srgbClr>
              </a:solidFill>
              <a:ln cmpd="sng">
                <a:solidFill>
                  <a:srgbClr val="99CC00">
                    <a:alpha val="100000"/>
                  </a:srgbClr>
                </a:solidFill>
              </a:ln>
            </c:spPr>
          </c:marker>
          <c:cat>
            <c:strRef>
              <c:f>'GA2'!$B$3:$E$3</c:f>
              <c:strCache>
                <c:ptCount val="4"/>
                <c:pt idx="0">
                  <c:v>1r trimestre</c:v>
                </c:pt>
                <c:pt idx="1">
                  <c:v>2n trimestre</c:v>
                </c:pt>
                <c:pt idx="2">
                  <c:v>3r trimestre</c:v>
                </c:pt>
                <c:pt idx="3">
                  <c:v>4t trimestre</c:v>
                </c:pt>
              </c:strCache>
            </c:strRef>
          </c:cat>
          <c:val>
            <c:numRef>
              <c:f>'GA2'!$B$6:$E$6</c:f>
              <c:numCache>
                <c:formatCode>0.0</c:formatCode>
                <c:ptCount val="4"/>
                <c:pt idx="0">
                  <c:v>100</c:v>
                </c:pt>
                <c:pt idx="1">
                  <c:v>107.36119775421085</c:v>
                </c:pt>
                <c:pt idx="2">
                  <c:v>114.69120399251403</c:v>
                </c:pt>
                <c:pt idx="3">
                  <c:v>104.77230193387398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A8F-45C8-BD51-2D2A2AA131E5}"/>
            </c:ext>
          </c:extLst>
        </c:ser>
        <c:ser>
          <c:idx val="3"/>
          <c:order val="3"/>
          <c:tx>
            <c:v>Temporals 2021</c:v>
          </c:tx>
          <c:spPr>
            <a:ln w="19050" cmpd="sng">
              <a:solidFill>
                <a:srgbClr val="99CCFF">
                  <a:alpha val="100000"/>
                </a:srgbClr>
              </a:solidFill>
            </a:ln>
          </c:spPr>
          <c:marker>
            <c:symbol val="circle"/>
            <c:size val="5"/>
            <c:spPr>
              <a:solidFill>
                <a:srgbClr val="99CCFF">
                  <a:alpha val="100000"/>
                </a:srgbClr>
              </a:solidFill>
              <a:ln cmpd="sng">
                <a:solidFill>
                  <a:srgbClr val="99CCFF">
                    <a:alpha val="100000"/>
                  </a:srgbClr>
                </a:solidFill>
              </a:ln>
            </c:spPr>
          </c:marker>
          <c:cat>
            <c:strRef>
              <c:f>'GA2'!$B$3:$E$3</c:f>
              <c:strCache>
                <c:ptCount val="4"/>
                <c:pt idx="0">
                  <c:v>1r trimestre</c:v>
                </c:pt>
                <c:pt idx="1">
                  <c:v>2n trimestre</c:v>
                </c:pt>
                <c:pt idx="2">
                  <c:v>3r trimestre</c:v>
                </c:pt>
                <c:pt idx="3">
                  <c:v>4t trimestre</c:v>
                </c:pt>
              </c:strCache>
            </c:strRef>
          </c:cat>
          <c:val>
            <c:numRef>
              <c:f>'GA2'!$B$7:$E$7</c:f>
              <c:numCache>
                <c:formatCode>0.0</c:formatCode>
                <c:ptCount val="4"/>
                <c:pt idx="0">
                  <c:v>100</c:v>
                </c:pt>
                <c:pt idx="1">
                  <c:v>129.87012987012986</c:v>
                </c:pt>
                <c:pt idx="2">
                  <c:v>169.09090909090907</c:v>
                </c:pt>
                <c:pt idx="3">
                  <c:v>124.02597402597402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A8F-45C8-BD51-2D2A2AA13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8621315"/>
        <c:axId val="1669207370"/>
      </c:lineChart>
      <c:catAx>
        <c:axId val="110862131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ES"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sz="700" b="0" i="0">
                <a:solidFill>
                  <a:srgbClr val="000000"/>
                </a:solidFill>
                <a:latin typeface="Arial"/>
              </a:defRPr>
            </a:pPr>
            <a:endParaRPr lang="es-ES"/>
          </a:p>
        </c:txPr>
        <c:crossAx val="1669207370"/>
        <c:crosses val="autoZero"/>
        <c:auto val="1"/>
        <c:lblAlgn val="ctr"/>
        <c:lblOffset val="100"/>
        <c:noMultiLvlLbl val="1"/>
      </c:catAx>
      <c:valAx>
        <c:axId val="1669207370"/>
        <c:scaling>
          <c:orientation val="minMax"/>
          <c:max val="18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ES"/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700" b="0" i="0">
                <a:solidFill>
                  <a:srgbClr val="000000"/>
                </a:solidFill>
                <a:latin typeface="Arial"/>
              </a:defRPr>
            </a:pPr>
            <a:endParaRPr lang="es-ES"/>
          </a:p>
        </c:txPr>
        <c:crossAx val="1108621315"/>
        <c:crosses val="autoZero"/>
        <c:crossBetween val="between"/>
        <c:majorUnit val="10"/>
      </c:valAx>
    </c:plotArea>
    <c:legend>
      <c:legendPos val="t"/>
      <c:layout>
        <c:manualLayout>
          <c:xMode val="edge"/>
          <c:yMode val="edge"/>
          <c:x val="4.3209876543209798E-2"/>
          <c:y val="0.16279157413015699"/>
        </c:manualLayout>
      </c:layout>
      <c:overlay val="0"/>
      <c:txPr>
        <a:bodyPr/>
        <a:lstStyle/>
        <a:p>
          <a:pPr lvl="0">
            <a:defRPr sz="700" b="0" i="0">
              <a:solidFill>
                <a:srgbClr val="000000"/>
              </a:solidFill>
              <a:latin typeface="Arial"/>
            </a:defRPr>
          </a:pPr>
          <a:endParaRPr lang="es-ES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700" b="0" i="0">
                <a:solidFill>
                  <a:srgbClr val="000000"/>
                </a:solidFill>
                <a:latin typeface="Arial"/>
              </a:defRPr>
            </a:pPr>
            <a:r>
              <a:rPr lang="es-ES" sz="700" b="0" i="0">
                <a:solidFill>
                  <a:srgbClr val="000000"/>
                </a:solidFill>
                <a:latin typeface="Arial"/>
              </a:rPr>
              <a:t>Gràfic IIA-2.3. Taxes de temporalitat dels assalariats per grups d'edat a les Illes Balears (2021)  (percentatge de temporals respecte al total d'assalariats a cada grup d'edat) </a:t>
            </a:r>
          </a:p>
        </c:rich>
      </c:tx>
      <c:layout>
        <c:manualLayout>
          <c:xMode val="edge"/>
          <c:yMode val="edge"/>
          <c:x val="0.10831828912651"/>
          <c:y val="6.1837057097720603E-2"/>
        </c:manualLayout>
      </c:layout>
      <c:overlay val="0"/>
    </c:title>
    <c:autoTitleDeleted val="0"/>
    <c:plotArea>
      <c:layout>
        <c:manualLayout>
          <c:xMode val="edge"/>
          <c:yMode val="edge"/>
          <c:x val="8.9709762532981505E-2"/>
          <c:y val="0.31640713157300798"/>
          <c:w val="0.87119844466046403"/>
          <c:h val="0.55958023019634395"/>
        </c:manualLayout>
      </c:layout>
      <c:lineChart>
        <c:grouping val="standard"/>
        <c:varyColors val="1"/>
        <c:ser>
          <c:idx val="0"/>
          <c:order val="0"/>
          <c:tx>
            <c:v>16-24 anys</c:v>
          </c:tx>
          <c:spPr>
            <a:ln w="19050" cmpd="sng">
              <a:solidFill>
                <a:srgbClr val="808080">
                  <a:alpha val="100000"/>
                </a:srgbClr>
              </a:solidFill>
            </a:ln>
          </c:spPr>
          <c:marker>
            <c:symbol val="circle"/>
            <c:size val="4"/>
            <c:spPr>
              <a:solidFill>
                <a:srgbClr val="808080">
                  <a:alpha val="100000"/>
                </a:srgbClr>
              </a:solidFill>
              <a:ln cmpd="sng">
                <a:solidFill>
                  <a:srgbClr val="808080">
                    <a:alpha val="100000"/>
                  </a:srgbClr>
                </a:solidFill>
              </a:ln>
            </c:spPr>
          </c:marker>
          <c:cat>
            <c:strRef>
              <c:f>'GA3'!$B$3:$E$3</c:f>
              <c:strCache>
                <c:ptCount val="4"/>
                <c:pt idx="0">
                  <c:v>1r trim. 21</c:v>
                </c:pt>
                <c:pt idx="1">
                  <c:v>2n trim. 21</c:v>
                </c:pt>
                <c:pt idx="2">
                  <c:v>3r trim. 21</c:v>
                </c:pt>
                <c:pt idx="3">
                  <c:v>4t trim. 21</c:v>
                </c:pt>
              </c:strCache>
            </c:strRef>
          </c:cat>
          <c:val>
            <c:numRef>
              <c:f>'GA3'!$B$4:$E$4</c:f>
              <c:numCache>
                <c:formatCode>0.0%</c:formatCode>
                <c:ptCount val="4"/>
                <c:pt idx="0">
                  <c:v>0.50795698924731181</c:v>
                </c:pt>
                <c:pt idx="1">
                  <c:v>0.37859154929577465</c:v>
                </c:pt>
                <c:pt idx="2">
                  <c:v>0.6990500863557858</c:v>
                </c:pt>
                <c:pt idx="3">
                  <c:v>0.71022205909341163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2E-4438-AFD7-AE1F1341EDC2}"/>
            </c:ext>
          </c:extLst>
        </c:ser>
        <c:ser>
          <c:idx val="1"/>
          <c:order val="1"/>
          <c:tx>
            <c:v>25-44</c:v>
          </c:tx>
          <c:spPr>
            <a:ln w="19050" cmpd="sng">
              <a:solidFill>
                <a:srgbClr val="FFC000">
                  <a:alpha val="100000"/>
                </a:srgbClr>
              </a:solidFill>
            </a:ln>
          </c:spPr>
          <c:marker>
            <c:symbol val="circle"/>
            <c:size val="4"/>
            <c:spPr>
              <a:solidFill>
                <a:srgbClr val="FFC000">
                  <a:alpha val="100000"/>
                </a:srgbClr>
              </a:solidFill>
              <a:ln cmpd="sng">
                <a:solidFill>
                  <a:srgbClr val="FFC000">
                    <a:alpha val="100000"/>
                  </a:srgbClr>
                </a:solidFill>
              </a:ln>
            </c:spPr>
          </c:marker>
          <c:cat>
            <c:strRef>
              <c:f>'GA3'!$B$3:$E$3</c:f>
              <c:strCache>
                <c:ptCount val="4"/>
                <c:pt idx="0">
                  <c:v>1r trim. 21</c:v>
                </c:pt>
                <c:pt idx="1">
                  <c:v>2n trim. 21</c:v>
                </c:pt>
                <c:pt idx="2">
                  <c:v>3r trim. 21</c:v>
                </c:pt>
                <c:pt idx="3">
                  <c:v>4t trim. 21</c:v>
                </c:pt>
              </c:strCache>
            </c:strRef>
          </c:cat>
          <c:val>
            <c:numRef>
              <c:f>'GA3'!$B$5:$E$5</c:f>
              <c:numCache>
                <c:formatCode>0.0%</c:formatCode>
                <c:ptCount val="4"/>
                <c:pt idx="0">
                  <c:v>0.21340258682146859</c:v>
                </c:pt>
                <c:pt idx="1">
                  <c:v>0.26287775636151439</c:v>
                </c:pt>
                <c:pt idx="2">
                  <c:v>0.28322425970323334</c:v>
                </c:pt>
                <c:pt idx="3">
                  <c:v>0.23986846622219812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2E-4438-AFD7-AE1F1341EDC2}"/>
            </c:ext>
          </c:extLst>
        </c:ser>
        <c:ser>
          <c:idx val="2"/>
          <c:order val="2"/>
          <c:tx>
            <c:v>45-54</c:v>
          </c:tx>
          <c:spPr>
            <a:ln w="19050" cmpd="sng">
              <a:solidFill>
                <a:srgbClr val="99CC00">
                  <a:alpha val="100000"/>
                </a:srgbClr>
              </a:solidFill>
            </a:ln>
          </c:spPr>
          <c:marker>
            <c:symbol val="circle"/>
            <c:size val="5"/>
            <c:spPr>
              <a:solidFill>
                <a:srgbClr val="99CC00">
                  <a:alpha val="100000"/>
                </a:srgbClr>
              </a:solidFill>
              <a:ln cmpd="sng">
                <a:solidFill>
                  <a:srgbClr val="99CC00">
                    <a:alpha val="100000"/>
                  </a:srgbClr>
                </a:solidFill>
              </a:ln>
            </c:spPr>
          </c:marker>
          <c:cat>
            <c:strRef>
              <c:f>'GA3'!$B$3:$E$3</c:f>
              <c:strCache>
                <c:ptCount val="4"/>
                <c:pt idx="0">
                  <c:v>1r trim. 21</c:v>
                </c:pt>
                <c:pt idx="1">
                  <c:v>2n trim. 21</c:v>
                </c:pt>
                <c:pt idx="2">
                  <c:v>3r trim. 21</c:v>
                </c:pt>
                <c:pt idx="3">
                  <c:v>4t trim. 21</c:v>
                </c:pt>
              </c:strCache>
            </c:strRef>
          </c:cat>
          <c:val>
            <c:numRef>
              <c:f>'GA3'!$B$6:$E$6</c:f>
              <c:numCache>
                <c:formatCode>0.0%</c:formatCode>
                <c:ptCount val="4"/>
                <c:pt idx="0">
                  <c:v>0.16210958608019022</c:v>
                </c:pt>
                <c:pt idx="1">
                  <c:v>0.18650171729634199</c:v>
                </c:pt>
                <c:pt idx="2">
                  <c:v>0.1889264975312859</c:v>
                </c:pt>
                <c:pt idx="3">
                  <c:v>0.18092961113845721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2E-4438-AFD7-AE1F1341EDC2}"/>
            </c:ext>
          </c:extLst>
        </c:ser>
        <c:ser>
          <c:idx val="3"/>
          <c:order val="3"/>
          <c:tx>
            <c:v>55 anys o més</c:v>
          </c:tx>
          <c:spPr>
            <a:ln w="19050" cmpd="sng">
              <a:solidFill>
                <a:srgbClr val="99CCFF">
                  <a:alpha val="100000"/>
                </a:srgbClr>
              </a:solidFill>
            </a:ln>
          </c:spPr>
          <c:marker>
            <c:symbol val="circle"/>
            <c:size val="5"/>
            <c:spPr>
              <a:solidFill>
                <a:srgbClr val="99CCFF">
                  <a:alpha val="100000"/>
                </a:srgbClr>
              </a:solidFill>
              <a:ln cmpd="sng">
                <a:solidFill>
                  <a:srgbClr val="99CCFF">
                    <a:alpha val="100000"/>
                  </a:srgbClr>
                </a:solidFill>
              </a:ln>
            </c:spPr>
          </c:marker>
          <c:cat>
            <c:strRef>
              <c:f>'GA3'!$B$3:$E$3</c:f>
              <c:strCache>
                <c:ptCount val="4"/>
                <c:pt idx="0">
                  <c:v>1r trim. 21</c:v>
                </c:pt>
                <c:pt idx="1">
                  <c:v>2n trim. 21</c:v>
                </c:pt>
                <c:pt idx="2">
                  <c:v>3r trim. 21</c:v>
                </c:pt>
                <c:pt idx="3">
                  <c:v>4t trim. 21</c:v>
                </c:pt>
              </c:strCache>
            </c:strRef>
          </c:cat>
          <c:val>
            <c:numRef>
              <c:f>'GA3'!$B$7:$E$7</c:f>
              <c:numCache>
                <c:formatCode>0.0%</c:formatCode>
                <c:ptCount val="4"/>
                <c:pt idx="0">
                  <c:v>0.10715282818694512</c:v>
                </c:pt>
                <c:pt idx="1">
                  <c:v>0.13192021248893288</c:v>
                </c:pt>
                <c:pt idx="2">
                  <c:v>0.11759450818130525</c:v>
                </c:pt>
                <c:pt idx="3">
                  <c:v>8.549167114454595E-2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2E-4438-AFD7-AE1F1341ED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383562"/>
        <c:axId val="1007320861"/>
      </c:lineChart>
      <c:catAx>
        <c:axId val="20138356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ES"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sz="700" b="0" i="0">
                <a:solidFill>
                  <a:srgbClr val="000000"/>
                </a:solidFill>
                <a:latin typeface="Arial"/>
              </a:defRPr>
            </a:pPr>
            <a:endParaRPr lang="es-ES"/>
          </a:p>
        </c:txPr>
        <c:crossAx val="1007320861"/>
        <c:crosses val="autoZero"/>
        <c:auto val="1"/>
        <c:lblAlgn val="ctr"/>
        <c:lblOffset val="100"/>
        <c:noMultiLvlLbl val="1"/>
      </c:catAx>
      <c:valAx>
        <c:axId val="100732086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ES"/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700" b="0" i="0">
                <a:solidFill>
                  <a:srgbClr val="000000"/>
                </a:solidFill>
                <a:latin typeface="Arial"/>
              </a:defRPr>
            </a:pPr>
            <a:endParaRPr lang="es-ES"/>
          </a:p>
        </c:txPr>
        <c:crossAx val="20138356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14286072487332799"/>
          <c:y val="0.17954384447077601"/>
        </c:manualLayout>
      </c:layout>
      <c:overlay val="0"/>
      <c:txPr>
        <a:bodyPr/>
        <a:lstStyle/>
        <a:p>
          <a:pPr lvl="0">
            <a:defRPr sz="1000" b="0" i="0">
              <a:solidFill>
                <a:srgbClr val="000000"/>
              </a:solidFill>
              <a:latin typeface="Calibri"/>
            </a:defRPr>
          </a:pPr>
          <a:endParaRPr lang="es-ES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700" b="0" i="0">
                <a:solidFill>
                  <a:srgbClr val="000000"/>
                </a:solidFill>
                <a:latin typeface="Arial"/>
              </a:defRPr>
            </a:pPr>
            <a:r>
              <a:rPr lang="es-ES" sz="700" b="0" i="0">
                <a:solidFill>
                  <a:srgbClr val="000000"/>
                </a:solidFill>
                <a:latin typeface="Arial"/>
              </a:rPr>
              <a:t>Gràfic IIA-2.4. Evolució de l'atur segons les dades de l'EPA i del SOIB: Illes Balears (2009-2021) 
(percentatge de variació respecte a l'any anterior)</a:t>
            </a:r>
          </a:p>
        </c:rich>
      </c:tx>
      <c:layout>
        <c:manualLayout>
          <c:xMode val="edge"/>
          <c:yMode val="edge"/>
          <c:x val="0.12234626542127579"/>
          <c:y val="3.1310946855877E-2"/>
        </c:manualLayout>
      </c:layout>
      <c:overlay val="0"/>
    </c:title>
    <c:autoTitleDeleted val="0"/>
    <c:plotArea>
      <c:layout>
        <c:manualLayout>
          <c:xMode val="edge"/>
          <c:yMode val="edge"/>
          <c:x val="8.4348150915203604E-2"/>
          <c:y val="0.26062102117708202"/>
          <c:w val="0.87971610011206602"/>
          <c:h val="0.55229310120826303"/>
        </c:manualLayout>
      </c:layout>
      <c:lineChart>
        <c:grouping val="standard"/>
        <c:varyColors val="1"/>
        <c:ser>
          <c:idx val="0"/>
          <c:order val="0"/>
          <c:tx>
            <c:v>SOIB</c:v>
          </c:tx>
          <c:spPr>
            <a:ln w="19050" cmpd="sng">
              <a:solidFill>
                <a:srgbClr val="969696">
                  <a:alpha val="100000"/>
                </a:srgbClr>
              </a:solidFill>
            </a:ln>
          </c:spPr>
          <c:marker>
            <c:symbol val="circle"/>
            <c:size val="4"/>
            <c:spPr>
              <a:solidFill>
                <a:srgbClr val="969696">
                  <a:alpha val="100000"/>
                </a:srgbClr>
              </a:solidFill>
              <a:ln cmpd="sng">
                <a:solidFill>
                  <a:srgbClr val="969696">
                    <a:alpha val="100000"/>
                  </a:srgbClr>
                </a:solidFill>
              </a:ln>
            </c:spPr>
          </c:marker>
          <c:cat>
            <c:numRef>
              <c:f>'GA4'!$A$8:$A$20</c:f>
              <c:numCache>
                <c:formatCode>General</c:formatCode>
                <c:ptCount val="13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</c:numCache>
            </c:numRef>
          </c:cat>
          <c:val>
            <c:numRef>
              <c:f>'GA4'!$B$8:$B$20</c:f>
              <c:numCache>
                <c:formatCode>0.0%</c:formatCode>
                <c:ptCount val="13"/>
                <c:pt idx="0">
                  <c:v>0.51446712910801295</c:v>
                </c:pt>
                <c:pt idx="1">
                  <c:v>0.114342375046217</c:v>
                </c:pt>
                <c:pt idx="2">
                  <c:v>4.5968967930310597E-3</c:v>
                </c:pt>
                <c:pt idx="3">
                  <c:v>5.1410390369471801E-2</c:v>
                </c:pt>
                <c:pt idx="4">
                  <c:v>-6.0104348024745798E-2</c:v>
                </c:pt>
                <c:pt idx="5">
                  <c:v>-8.3576569149528698E-2</c:v>
                </c:pt>
                <c:pt idx="6">
                  <c:v>-0.110098799814336</c:v>
                </c:pt>
                <c:pt idx="7">
                  <c:v>-0.13094297820763101</c:v>
                </c:pt>
                <c:pt idx="8">
                  <c:v>-0.117039823034141</c:v>
                </c:pt>
                <c:pt idx="9">
                  <c:v>-5.5350828215149903E-2</c:v>
                </c:pt>
                <c:pt idx="10">
                  <c:v>-2.3985170312545999E-5</c:v>
                </c:pt>
                <c:pt idx="11">
                  <c:v>0.50170300544482005</c:v>
                </c:pt>
                <c:pt idx="12">
                  <c:v>-0.10199999999999999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20-45A1-9950-7B38E7E8D2D1}"/>
            </c:ext>
          </c:extLst>
        </c:ser>
        <c:ser>
          <c:idx val="1"/>
          <c:order val="1"/>
          <c:tx>
            <c:v>EPA</c:v>
          </c:tx>
          <c:spPr>
            <a:ln w="19050" cmpd="sng">
              <a:solidFill>
                <a:srgbClr val="FFC000">
                  <a:alpha val="100000"/>
                </a:srgbClr>
              </a:solidFill>
            </a:ln>
          </c:spPr>
          <c:marker>
            <c:symbol val="circle"/>
            <c:size val="5"/>
            <c:spPr>
              <a:solidFill>
                <a:srgbClr val="FFC000">
                  <a:alpha val="100000"/>
                </a:srgbClr>
              </a:solidFill>
              <a:ln cmpd="sng">
                <a:solidFill>
                  <a:srgbClr val="FFC000">
                    <a:alpha val="100000"/>
                  </a:srgbClr>
                </a:solidFill>
              </a:ln>
            </c:spPr>
          </c:marker>
          <c:cat>
            <c:numRef>
              <c:f>'GA4'!$A$8:$A$20</c:f>
              <c:numCache>
                <c:formatCode>General</c:formatCode>
                <c:ptCount val="13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</c:numCache>
            </c:numRef>
          </c:cat>
          <c:val>
            <c:numRef>
              <c:f>'GA4'!$C$8:$C$20</c:f>
              <c:numCache>
                <c:formatCode>0.0%</c:formatCode>
                <c:ptCount val="13"/>
                <c:pt idx="0">
                  <c:v>0.81970740103270201</c:v>
                </c:pt>
                <c:pt idx="1">
                  <c:v>0.13974934972806799</c:v>
                </c:pt>
                <c:pt idx="2">
                  <c:v>7.9668049792531101E-2</c:v>
                </c:pt>
                <c:pt idx="3">
                  <c:v>9.3774019984627199E-2</c:v>
                </c:pt>
                <c:pt idx="4">
                  <c:v>-4.2867182009838398E-2</c:v>
                </c:pt>
                <c:pt idx="5">
                  <c:v>-0.11361967694566801</c:v>
                </c:pt>
                <c:pt idx="6">
                  <c:v>-0.11679436736384299</c:v>
                </c:pt>
                <c:pt idx="7">
                  <c:v>-0.19695193434935501</c:v>
                </c:pt>
                <c:pt idx="8">
                  <c:v>-0.108613138686131</c:v>
                </c:pt>
                <c:pt idx="9">
                  <c:v>-4.45463478545692E-2</c:v>
                </c:pt>
                <c:pt idx="10">
                  <c:v>4.2000000000000003E-2</c:v>
                </c:pt>
                <c:pt idx="11">
                  <c:v>0.33815789473684199</c:v>
                </c:pt>
                <c:pt idx="12">
                  <c:v>-5.7000000000000002E-2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20-45A1-9950-7B38E7E8D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1525480"/>
        <c:axId val="1981810748"/>
      </c:lineChart>
      <c:catAx>
        <c:axId val="1691525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ES"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 lvl="0">
              <a:defRPr sz="700" b="0" i="0">
                <a:solidFill>
                  <a:srgbClr val="000000"/>
                </a:solidFill>
                <a:latin typeface="Arial"/>
              </a:defRPr>
            </a:pPr>
            <a:endParaRPr lang="es-ES"/>
          </a:p>
        </c:txPr>
        <c:crossAx val="1981810748"/>
        <c:crosses val="autoZero"/>
        <c:auto val="1"/>
        <c:lblAlgn val="ctr"/>
        <c:lblOffset val="100"/>
        <c:noMultiLvlLbl val="1"/>
      </c:catAx>
      <c:valAx>
        <c:axId val="198181074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ES"/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700" b="0" i="0">
                <a:solidFill>
                  <a:srgbClr val="000000"/>
                </a:solidFill>
                <a:latin typeface="Arial"/>
              </a:defRPr>
            </a:pPr>
            <a:endParaRPr lang="es-ES"/>
          </a:p>
        </c:txPr>
        <c:crossAx val="169152548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33771106941838602"/>
          <c:y val="0.155642023346305"/>
        </c:manualLayout>
      </c:layout>
      <c:overlay val="0"/>
      <c:txPr>
        <a:bodyPr/>
        <a:lstStyle/>
        <a:p>
          <a:pPr lvl="0">
            <a:defRPr sz="1000" b="0" i="0">
              <a:solidFill>
                <a:srgbClr val="000000"/>
              </a:solidFill>
              <a:latin typeface="Calibri"/>
            </a:defRPr>
          </a:pPr>
          <a:endParaRPr lang="es-ES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4">
  <dgm:title val=""/>
  <dgm:desc val=""/>
  <dgm:catLst>
    <dgm:cat type="colorful" pri="10400"/>
  </dgm:catLst>
  <dgm:styleLbl name="node0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4"/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4"/>
      <a:schemeClr val="accent5"/>
    </dgm:fillClrLst>
    <dgm:linClrLst>
      <a:schemeClr val="accent4"/>
      <a:schemeClr val="accent5"/>
    </dgm:linClrLst>
    <dgm:effectClrLst/>
    <dgm:txLinClrLst/>
    <dgm:txFillClrLst/>
    <dgm:txEffectClrLst/>
  </dgm:styleLbl>
  <dgm:styleLbl name="lnNode1">
    <dgm:fillClrLst>
      <a:schemeClr val="accent4"/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4">
        <a:alpha val="50000"/>
      </a:schemeClr>
      <a:schemeClr val="accent5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4">
        <a:tint val="50000"/>
      </a:schemeClr>
      <a:schemeClr val="accent5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4">
        <a:tint val="50000"/>
      </a:schemeClr>
      <a:schemeClr val="accent5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4">
        <a:tint val="50000"/>
      </a:schemeClr>
      <a:schemeClr val="accent5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4"/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4"/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4"/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4"/>
      <a:schemeClr val="accent5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4"/>
    </dgm:fillClrLst>
    <dgm:linClrLst meth="repeat">
      <a:schemeClr val="accent4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4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5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4"/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4">
        <a:tint val="90000"/>
      </a:schemeClr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4">
        <a:tint val="50000"/>
      </a:schemeClr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4"/>
      <a:schemeClr val="accent5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4">
        <a:tint val="40000"/>
        <a:alpha val="90000"/>
      </a:schemeClr>
      <a:schemeClr val="accent5">
        <a:tint val="40000"/>
        <a:alpha val="90000"/>
      </a:schemeClr>
    </dgm:fillClrLst>
    <dgm:linClrLst>
      <a:schemeClr val="accent4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4">
        <a:tint val="40000"/>
        <a:alpha val="90000"/>
      </a:schemeClr>
      <a:schemeClr val="accent5">
        <a:tint val="40000"/>
        <a:alpha val="90000"/>
      </a:schemeClr>
    </dgm:fillClrLst>
    <dgm:linClrLst>
      <a:schemeClr val="accent4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4">
        <a:tint val="40000"/>
        <a:alpha val="90000"/>
      </a:schemeClr>
      <a:schemeClr val="accent5">
        <a:tint val="40000"/>
        <a:alpha val="90000"/>
      </a:schemeClr>
    </dgm:fillClrLst>
    <dgm:linClrLst>
      <a:schemeClr val="accent4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5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4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4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4">
        <a:tint val="50000"/>
        <a:alpha val="40000"/>
      </a:schemeClr>
    </dgm:fillClrLst>
    <dgm:linClrLst meth="repeat">
      <a:schemeClr val="accent4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4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ECAD9FDB-77A3-4762-AB3D-947855EAD2DC}" type="doc">
      <dgm:prSet loTypeId="urn:microsoft.com/office/officeart/2005/8/layout/hierarchy1" loCatId="hierarchy" qsTypeId="urn:microsoft.com/office/officeart/2005/8/quickstyle/simple1" qsCatId="simple" csTypeId="urn:microsoft.com/office/officeart/2005/8/colors/colorful4" csCatId="colorful" phldr="1"/>
      <dgm:spPr/>
      <dgm:t>
        <a:bodyPr/>
        <a:lstStyle/>
        <a:p>
          <a:endParaRPr lang="es-ES"/>
        </a:p>
      </dgm:t>
    </dgm:pt>
    <dgm:pt modelId="{30A67C56-5F7A-443B-B07D-88DC22306411}">
      <dgm:prSet phldrT="[Texto]"/>
      <dgm:spPr/>
      <dgm:t>
        <a:bodyPr/>
        <a:lstStyle/>
        <a:p>
          <a:r>
            <a:rPr lang="es-ES" b="1" i="0" strike="noStrike">
              <a:latin typeface="Arial"/>
              <a:cs typeface="Arial"/>
            </a:rPr>
            <a:t>POBLACIÓ DE 16 ANYS O MÉS</a:t>
          </a:r>
          <a:endParaRPr lang="es-ES" b="0" i="0" strike="noStrike">
            <a:latin typeface="Arial"/>
            <a:cs typeface="Arial"/>
          </a:endParaRPr>
        </a:p>
        <a:p>
          <a:pPr rtl="0"/>
          <a:r>
            <a:rPr lang="es-ES" b="0" i="0" strike="noStrike">
              <a:latin typeface="Arial"/>
              <a:cs typeface="Arial"/>
            </a:rPr>
            <a:t>1.026.300 (+0,4%)</a:t>
          </a:r>
          <a:endParaRPr lang="es-ES"/>
        </a:p>
      </dgm:t>
    </dgm:pt>
    <dgm:pt modelId="{62DAF9DA-D19F-46F4-ADFD-AA07220026CC}" type="parTrans" cxnId="{CF2D0B1F-75A5-414D-8F4B-D1F9B776460B}">
      <dgm:prSet/>
      <dgm:spPr/>
      <dgm:t>
        <a:bodyPr/>
        <a:lstStyle/>
        <a:p>
          <a:endParaRPr lang="es-ES"/>
        </a:p>
      </dgm:t>
    </dgm:pt>
    <dgm:pt modelId="{34421636-70CD-4037-BE75-B8286C87E1CC}" type="sibTrans" cxnId="{CF2D0B1F-75A5-414D-8F4B-D1F9B776460B}">
      <dgm:prSet/>
      <dgm:spPr/>
      <dgm:t>
        <a:bodyPr/>
        <a:lstStyle/>
        <a:p>
          <a:endParaRPr lang="es-ES"/>
        </a:p>
      </dgm:t>
    </dgm:pt>
    <dgm:pt modelId="{66EE7278-6C9F-4D95-BADC-C74BD4F5E4AE}">
      <dgm:prSet phldrT="[Texto]"/>
      <dgm:spPr/>
      <dgm:t>
        <a:bodyPr/>
        <a:lstStyle/>
        <a:p>
          <a:r>
            <a:rPr lang="es-ES" b="1" i="0" strike="noStrike">
              <a:latin typeface="Arial"/>
              <a:cs typeface="Arial"/>
            </a:rPr>
            <a:t>POBLACIÓ ACTIVA</a:t>
          </a:r>
          <a:endParaRPr lang="es-ES" b="0" i="0" strike="noStrike">
            <a:latin typeface="Arial"/>
            <a:cs typeface="Arial"/>
          </a:endParaRPr>
        </a:p>
        <a:p>
          <a:pPr rtl="0"/>
          <a:r>
            <a:rPr lang="es-ES" b="0" i="0" strike="noStrike">
              <a:latin typeface="Arial"/>
              <a:cs typeface="Arial"/>
            </a:rPr>
            <a:t>648.700 (+3,0%)</a:t>
          </a:r>
          <a:endParaRPr lang="es-ES"/>
        </a:p>
      </dgm:t>
    </dgm:pt>
    <dgm:pt modelId="{3626B5AD-DE5C-4137-97BB-659B05AB27E6}" type="parTrans" cxnId="{0ED0ACB9-4121-446E-9112-7BF3719B17B8}">
      <dgm:prSet/>
      <dgm:spPr/>
      <dgm:t>
        <a:bodyPr/>
        <a:lstStyle/>
        <a:p>
          <a:endParaRPr lang="es-ES"/>
        </a:p>
      </dgm:t>
    </dgm:pt>
    <dgm:pt modelId="{C867F255-C728-4361-8A32-79EF2A785D0F}" type="sibTrans" cxnId="{0ED0ACB9-4121-446E-9112-7BF3719B17B8}">
      <dgm:prSet/>
      <dgm:spPr/>
      <dgm:t>
        <a:bodyPr/>
        <a:lstStyle/>
        <a:p>
          <a:endParaRPr lang="es-ES"/>
        </a:p>
      </dgm:t>
    </dgm:pt>
    <dgm:pt modelId="{FEF0D10C-DC25-4C30-B7DF-01247803B12D}">
      <dgm:prSet phldrT="[Texto]"/>
      <dgm:spPr/>
      <dgm:t>
        <a:bodyPr/>
        <a:lstStyle/>
        <a:p>
          <a:r>
            <a:rPr lang="es-ES" b="1" i="0" strike="noStrike">
              <a:latin typeface="Arial"/>
              <a:cs typeface="Arial"/>
            </a:rPr>
            <a:t>POBLACIÓ NO ACTIVA</a:t>
          </a:r>
          <a:endParaRPr lang="es-ES" b="0" i="0" strike="noStrike">
            <a:latin typeface="Arial"/>
            <a:cs typeface="Arial"/>
          </a:endParaRPr>
        </a:p>
        <a:p>
          <a:pPr rtl="0"/>
          <a:r>
            <a:rPr lang="es-ES" b="0" i="0" strike="noStrike">
              <a:latin typeface="Arial"/>
              <a:cs typeface="Arial"/>
            </a:rPr>
            <a:t>377.500 (-3,8%)</a:t>
          </a:r>
          <a:endParaRPr lang="es-ES"/>
        </a:p>
      </dgm:t>
    </dgm:pt>
    <dgm:pt modelId="{1EA3A326-F042-48F5-AC9F-BF92D8B4DDC6}" type="sibTrans" cxnId="{88BDFF7D-B080-438A-8C0C-1CAEA22E3284}">
      <dgm:prSet/>
      <dgm:spPr/>
      <dgm:t>
        <a:bodyPr/>
        <a:lstStyle/>
        <a:p>
          <a:endParaRPr lang="es-ES"/>
        </a:p>
      </dgm:t>
    </dgm:pt>
    <dgm:pt modelId="{3824D2DE-54B1-444A-8BDC-92171304BEDC}" type="parTrans" cxnId="{88BDFF7D-B080-438A-8C0C-1CAEA22E3284}">
      <dgm:prSet/>
      <dgm:spPr/>
      <dgm:t>
        <a:bodyPr/>
        <a:lstStyle/>
        <a:p>
          <a:endParaRPr lang="es-ES"/>
        </a:p>
      </dgm:t>
    </dgm:pt>
    <dgm:pt modelId="{9979764E-2168-4524-8FDA-AB7A1CA8734A}">
      <dgm:prSet/>
      <dgm:spPr/>
      <dgm:t>
        <a:bodyPr/>
        <a:lstStyle/>
        <a:p>
          <a:pPr rtl="0"/>
          <a:r>
            <a:rPr lang="es-ES" b="1" i="0" strike="noStrike">
              <a:latin typeface="Arial"/>
              <a:cs typeface="Arial"/>
            </a:rPr>
            <a:t>POBLACIÓ ATURADA </a:t>
          </a:r>
        </a:p>
        <a:p>
          <a:pPr rtl="0"/>
          <a:r>
            <a:rPr lang="es-ES" b="0" i="0" strike="noStrike">
              <a:latin typeface="Arial"/>
              <a:cs typeface="Arial"/>
            </a:rPr>
            <a:t>95.900</a:t>
          </a:r>
          <a:r>
            <a:rPr lang="es-ES" b="0" i="0" strike="noStrike" baseline="0">
              <a:latin typeface="Arial"/>
              <a:cs typeface="Arial"/>
            </a:rPr>
            <a:t> </a:t>
          </a:r>
          <a:r>
            <a:rPr lang="es-ES" b="0" i="0" strike="noStrike">
              <a:latin typeface="Arial"/>
              <a:cs typeface="Arial"/>
            </a:rPr>
            <a:t>(-5,7%)</a:t>
          </a:r>
          <a:endParaRPr lang="es-ES"/>
        </a:p>
      </dgm:t>
    </dgm:pt>
    <dgm:pt modelId="{A62685A7-81E8-40C5-8AF1-E1283C1A16CD}" type="parTrans" cxnId="{4B0A71E5-577C-411E-8FCC-4E16F894C3ED}">
      <dgm:prSet/>
      <dgm:spPr/>
      <dgm:t>
        <a:bodyPr/>
        <a:lstStyle/>
        <a:p>
          <a:endParaRPr lang="es-ES"/>
        </a:p>
      </dgm:t>
    </dgm:pt>
    <dgm:pt modelId="{E7DCB9FA-057A-4136-B5BE-9E2DD376E6F0}" type="sibTrans" cxnId="{4B0A71E5-577C-411E-8FCC-4E16F894C3ED}">
      <dgm:prSet/>
      <dgm:spPr/>
      <dgm:t>
        <a:bodyPr/>
        <a:lstStyle/>
        <a:p>
          <a:endParaRPr lang="es-ES"/>
        </a:p>
      </dgm:t>
    </dgm:pt>
    <dgm:pt modelId="{0E9567F6-B18C-410E-B1AC-7E4DE3C5EAD3}">
      <dgm:prSet/>
      <dgm:spPr/>
      <dgm:t>
        <a:bodyPr/>
        <a:lstStyle/>
        <a:p>
          <a:pPr rtl="0"/>
          <a:r>
            <a:rPr lang="es-ES" b="1" i="0" strike="noStrike">
              <a:latin typeface="Arial"/>
              <a:cs typeface="Arial"/>
            </a:rPr>
            <a:t>POBLACIÓ OCUPADA</a:t>
          </a:r>
          <a:endParaRPr lang="es-ES" b="0" i="0" strike="noStrike">
            <a:latin typeface="Arial"/>
            <a:cs typeface="Arial"/>
          </a:endParaRPr>
        </a:p>
        <a:p>
          <a:pPr rtl="0"/>
          <a:r>
            <a:rPr lang="es-ES" b="0" i="0" strike="noStrike">
              <a:latin typeface="Arial"/>
              <a:cs typeface="Arial"/>
            </a:rPr>
            <a:t>552.900 (+4,7%)</a:t>
          </a:r>
        </a:p>
      </dgm:t>
    </dgm:pt>
    <dgm:pt modelId="{45ED4699-40E7-46B8-A891-1A830748D25C}" type="parTrans" cxnId="{6F1FB092-C4B0-4E59-9DAD-5856B2F84EA7}">
      <dgm:prSet/>
      <dgm:spPr/>
      <dgm:t>
        <a:bodyPr/>
        <a:lstStyle/>
        <a:p>
          <a:endParaRPr lang="es-ES"/>
        </a:p>
      </dgm:t>
    </dgm:pt>
    <dgm:pt modelId="{780A157A-2767-4461-80D1-43F236CFAF67}" type="sibTrans" cxnId="{6F1FB092-C4B0-4E59-9DAD-5856B2F84EA7}">
      <dgm:prSet/>
      <dgm:spPr/>
      <dgm:t>
        <a:bodyPr/>
        <a:lstStyle/>
        <a:p>
          <a:endParaRPr lang="es-ES"/>
        </a:p>
      </dgm:t>
    </dgm:pt>
    <dgm:pt modelId="{87C75AFB-31D4-487A-AE43-947BE8DCB968}">
      <dgm:prSet/>
      <dgm:spPr/>
      <dgm:t>
        <a:bodyPr/>
        <a:lstStyle/>
        <a:p>
          <a:pPr rtl="0"/>
          <a:r>
            <a:rPr lang="es-ES" b="1" i="0" strike="noStrike">
              <a:latin typeface="Arial"/>
              <a:cs typeface="Arial"/>
            </a:rPr>
            <a:t>ASSALARIATS</a:t>
          </a:r>
        </a:p>
        <a:p>
          <a:pPr rtl="0"/>
          <a:r>
            <a:rPr lang="es-ES" b="0" i="0" strike="noStrike">
              <a:latin typeface="Arial"/>
              <a:cs typeface="Arial"/>
            </a:rPr>
            <a:t>442.800 (+3,6%)</a:t>
          </a:r>
          <a:endParaRPr lang="es-ES"/>
        </a:p>
      </dgm:t>
    </dgm:pt>
    <dgm:pt modelId="{DF5AB915-5676-4262-AB66-F0AB6CCF3F3F}" type="parTrans" cxnId="{047B76CA-8AAF-47E2-AB4C-5732E33E0888}">
      <dgm:prSet/>
      <dgm:spPr/>
      <dgm:t>
        <a:bodyPr/>
        <a:lstStyle/>
        <a:p>
          <a:endParaRPr lang="es-ES"/>
        </a:p>
      </dgm:t>
    </dgm:pt>
    <dgm:pt modelId="{E989DB84-F09B-428E-B1D7-7D41FF84865A}" type="sibTrans" cxnId="{047B76CA-8AAF-47E2-AB4C-5732E33E0888}">
      <dgm:prSet/>
      <dgm:spPr/>
      <dgm:t>
        <a:bodyPr/>
        <a:lstStyle/>
        <a:p>
          <a:endParaRPr lang="es-ES"/>
        </a:p>
      </dgm:t>
    </dgm:pt>
    <dgm:pt modelId="{F67E7A30-5A85-4D00-B6E4-17B2EE4F878C}">
      <dgm:prSet/>
      <dgm:spPr/>
      <dgm:t>
        <a:bodyPr/>
        <a:lstStyle/>
        <a:p>
          <a:pPr rtl="0"/>
          <a:r>
            <a:rPr lang="es-ES" b="1" i="0" strike="noStrike">
              <a:latin typeface="Arial"/>
              <a:cs typeface="Arial"/>
            </a:rPr>
            <a:t>NO ASSALARIATS</a:t>
          </a:r>
          <a:endParaRPr lang="es-ES" b="0" i="0" strike="noStrike">
            <a:latin typeface="Arial"/>
            <a:cs typeface="Arial"/>
          </a:endParaRPr>
        </a:p>
        <a:p>
          <a:pPr rtl="0"/>
          <a:r>
            <a:rPr lang="es-ES" b="0" i="0" strike="noStrike">
              <a:latin typeface="Arial"/>
              <a:cs typeface="Arial"/>
            </a:rPr>
            <a:t>110.100 (+9,3%)</a:t>
          </a:r>
        </a:p>
      </dgm:t>
    </dgm:pt>
    <dgm:pt modelId="{8E5034F9-74E3-4F94-81C2-22B9C13DF6D5}" type="parTrans" cxnId="{605D7D86-56AA-42A4-97D3-4C29C35E87FF}">
      <dgm:prSet/>
      <dgm:spPr/>
      <dgm:t>
        <a:bodyPr/>
        <a:lstStyle/>
        <a:p>
          <a:endParaRPr lang="es-ES"/>
        </a:p>
      </dgm:t>
    </dgm:pt>
    <dgm:pt modelId="{1840B178-68A6-4024-9889-5846F16A810E}" type="sibTrans" cxnId="{605D7D86-56AA-42A4-97D3-4C29C35E87FF}">
      <dgm:prSet/>
      <dgm:spPr/>
      <dgm:t>
        <a:bodyPr/>
        <a:lstStyle/>
        <a:p>
          <a:endParaRPr lang="es-ES"/>
        </a:p>
      </dgm:t>
    </dgm:pt>
    <dgm:pt modelId="{5DA65EDC-AE5D-409B-8264-7FE58B69ED91}">
      <dgm:prSet/>
      <dgm:spPr/>
      <dgm:t>
        <a:bodyPr/>
        <a:lstStyle/>
        <a:p>
          <a:pPr rtl="0"/>
          <a:r>
            <a:rPr lang="es-ES" b="1" i="0" strike="noStrike">
              <a:latin typeface="Arial"/>
              <a:cs typeface="Arial"/>
            </a:rPr>
            <a:t>SECTOR PÚBLIC</a:t>
          </a:r>
        </a:p>
        <a:p>
          <a:pPr rtl="0"/>
          <a:r>
            <a:rPr lang="es-ES" b="0" i="0" strike="noStrike">
              <a:latin typeface="Arial"/>
              <a:cs typeface="Arial"/>
            </a:rPr>
            <a:t>88.000 (+8,6%)</a:t>
          </a:r>
          <a:endParaRPr lang="es-ES"/>
        </a:p>
      </dgm:t>
    </dgm:pt>
    <dgm:pt modelId="{BF016250-16B8-4D19-B900-8D04C54A5CEC}" type="parTrans" cxnId="{DB97EC2B-086F-438C-9E15-8D62DCEEFD38}">
      <dgm:prSet/>
      <dgm:spPr/>
      <dgm:t>
        <a:bodyPr/>
        <a:lstStyle/>
        <a:p>
          <a:endParaRPr lang="es-ES"/>
        </a:p>
      </dgm:t>
    </dgm:pt>
    <dgm:pt modelId="{E4FF2C1A-2F23-4616-9162-906FF1E2273D}" type="sibTrans" cxnId="{DB97EC2B-086F-438C-9E15-8D62DCEEFD38}">
      <dgm:prSet/>
      <dgm:spPr/>
      <dgm:t>
        <a:bodyPr/>
        <a:lstStyle/>
        <a:p>
          <a:endParaRPr lang="es-ES"/>
        </a:p>
      </dgm:t>
    </dgm:pt>
    <dgm:pt modelId="{7D97B8FB-1093-417E-B98E-4FF83692DCDB}">
      <dgm:prSet/>
      <dgm:spPr/>
      <dgm:t>
        <a:bodyPr/>
        <a:lstStyle/>
        <a:p>
          <a:pPr rtl="0"/>
          <a:r>
            <a:rPr lang="es-ES" b="1" i="0" strike="noStrike">
              <a:latin typeface="Arial"/>
              <a:cs typeface="Arial"/>
            </a:rPr>
            <a:t>SECTOR PRIVAT</a:t>
          </a:r>
        </a:p>
        <a:p>
          <a:pPr rtl="0"/>
          <a:r>
            <a:rPr lang="es-ES" b="0" i="0" strike="noStrike">
              <a:latin typeface="Arial"/>
              <a:ea typeface="+mn-ea"/>
              <a:cs typeface="Arial"/>
            </a:rPr>
            <a:t>354.800 (+2,4%)</a:t>
          </a:r>
          <a:endParaRPr lang="es-ES" b="0" i="0" strike="noStrike">
            <a:latin typeface="Arial"/>
            <a:cs typeface="Arial"/>
          </a:endParaRPr>
        </a:p>
      </dgm:t>
    </dgm:pt>
    <dgm:pt modelId="{25B8AC32-CE4B-4818-81C2-F8EE4BE0F35C}" type="parTrans" cxnId="{EFB83546-591C-4C26-A59B-8A788DF6ABC9}">
      <dgm:prSet/>
      <dgm:spPr/>
      <dgm:t>
        <a:bodyPr/>
        <a:lstStyle/>
        <a:p>
          <a:endParaRPr lang="es-ES"/>
        </a:p>
      </dgm:t>
    </dgm:pt>
    <dgm:pt modelId="{0EFCF4A3-F790-4908-A552-A8E7ED4C4155}" type="sibTrans" cxnId="{EFB83546-591C-4C26-A59B-8A788DF6ABC9}">
      <dgm:prSet/>
      <dgm:spPr/>
      <dgm:t>
        <a:bodyPr/>
        <a:lstStyle/>
        <a:p>
          <a:endParaRPr lang="es-ES"/>
        </a:p>
      </dgm:t>
    </dgm:pt>
    <dgm:pt modelId="{442A9A04-AA68-4760-B984-5CD2CCDD3FB0}">
      <dgm:prSet/>
      <dgm:spPr/>
      <dgm:t>
        <a:bodyPr/>
        <a:lstStyle/>
        <a:p>
          <a:pPr rtl="0"/>
          <a:r>
            <a:rPr lang="es-ES" b="1" i="0" strike="noStrike">
              <a:latin typeface="Arial"/>
              <a:cs typeface="Arial"/>
            </a:rPr>
            <a:t>OCUPATS AMB</a:t>
          </a:r>
        </a:p>
        <a:p>
          <a:pPr rtl="0"/>
          <a:r>
            <a:rPr lang="es-ES" b="1" i="0" strike="noStrike">
              <a:latin typeface="Arial"/>
              <a:cs typeface="Arial"/>
            </a:rPr>
            <a:t>CONTRACTE INDEFINIT</a:t>
          </a:r>
        </a:p>
        <a:p>
          <a:pPr rtl="0"/>
          <a:r>
            <a:rPr lang="es-ES" b="0" i="0" strike="noStrike">
              <a:latin typeface="Arial"/>
              <a:ea typeface="+mn-ea"/>
              <a:cs typeface="Arial"/>
            </a:rPr>
            <a:t>56.500 (+0,0%)</a:t>
          </a:r>
          <a:endParaRPr lang="es-ES"/>
        </a:p>
      </dgm:t>
    </dgm:pt>
    <dgm:pt modelId="{2EC52DAE-14CF-43D1-BE28-D86748D8C3C2}" type="parTrans" cxnId="{AD6B1D63-884B-4555-8E78-9DDF08B784A5}">
      <dgm:prSet/>
      <dgm:spPr/>
      <dgm:t>
        <a:bodyPr/>
        <a:lstStyle/>
        <a:p>
          <a:endParaRPr lang="es-ES"/>
        </a:p>
      </dgm:t>
    </dgm:pt>
    <dgm:pt modelId="{EF2CDA06-982C-4C67-A64A-0D1B72162346}" type="sibTrans" cxnId="{AD6B1D63-884B-4555-8E78-9DDF08B784A5}">
      <dgm:prSet/>
      <dgm:spPr/>
      <dgm:t>
        <a:bodyPr/>
        <a:lstStyle/>
        <a:p>
          <a:endParaRPr lang="es-ES"/>
        </a:p>
      </dgm:t>
    </dgm:pt>
    <dgm:pt modelId="{A08C06D5-E9C9-4B0E-9A17-77E332695623}">
      <dgm:prSet/>
      <dgm:spPr/>
      <dgm:t>
        <a:bodyPr/>
        <a:lstStyle/>
        <a:p>
          <a:pPr rtl="0"/>
          <a:r>
            <a:rPr lang="es-ES" b="1" i="0" strike="noStrike">
              <a:latin typeface="Arial"/>
              <a:cs typeface="Arial"/>
            </a:rPr>
            <a:t>OCUPATS AMB</a:t>
          </a:r>
        </a:p>
        <a:p>
          <a:pPr rtl="0"/>
          <a:r>
            <a:rPr lang="es-ES" b="1" i="0" strike="noStrike">
              <a:latin typeface="Arial"/>
              <a:cs typeface="Arial"/>
            </a:rPr>
            <a:t>CONTRACTE TEMPORAL</a:t>
          </a:r>
        </a:p>
        <a:p>
          <a:pPr rtl="0"/>
          <a:r>
            <a:rPr lang="es-ES" b="0" i="0" strike="noStrike">
              <a:latin typeface="Arial"/>
              <a:ea typeface="+mn-ea"/>
              <a:cs typeface="Arial"/>
            </a:rPr>
            <a:t>31.500 (+28,6%)</a:t>
          </a:r>
          <a:endParaRPr lang="es-ES" b="1" i="0" strike="noStrike">
            <a:latin typeface="Arial"/>
            <a:cs typeface="Arial"/>
          </a:endParaRPr>
        </a:p>
      </dgm:t>
    </dgm:pt>
    <dgm:pt modelId="{4E94AE6A-C724-44DF-A727-B8B427809B9F}" type="parTrans" cxnId="{73A058C3-5E91-4022-8151-1BC839D915DD}">
      <dgm:prSet/>
      <dgm:spPr/>
      <dgm:t>
        <a:bodyPr/>
        <a:lstStyle/>
        <a:p>
          <a:endParaRPr lang="es-ES"/>
        </a:p>
      </dgm:t>
    </dgm:pt>
    <dgm:pt modelId="{3ED316A8-1F12-474E-B674-93EAE2273B4B}" type="sibTrans" cxnId="{73A058C3-5E91-4022-8151-1BC839D915DD}">
      <dgm:prSet/>
      <dgm:spPr/>
      <dgm:t>
        <a:bodyPr/>
        <a:lstStyle/>
        <a:p>
          <a:endParaRPr lang="es-ES"/>
        </a:p>
      </dgm:t>
    </dgm:pt>
    <dgm:pt modelId="{04F94E8F-24D9-4FA2-8801-555F799C55A8}">
      <dgm:prSet/>
      <dgm:spPr/>
      <dgm:t>
        <a:bodyPr/>
        <a:lstStyle/>
        <a:p>
          <a:pPr rtl="0"/>
          <a:r>
            <a:rPr lang="es-ES" b="1" i="0" strike="noStrike">
              <a:latin typeface="Arial"/>
              <a:cs typeface="Arial"/>
            </a:rPr>
            <a:t>OCUPATS AMB</a:t>
          </a:r>
        </a:p>
        <a:p>
          <a:pPr rtl="0"/>
          <a:r>
            <a:rPr lang="es-ES" b="1" i="0" strike="noStrike">
              <a:latin typeface="Arial"/>
              <a:cs typeface="Arial"/>
            </a:rPr>
            <a:t>CONTRACTE INDEFINIT</a:t>
          </a:r>
        </a:p>
        <a:p>
          <a:pPr rtl="0"/>
          <a:r>
            <a:rPr lang="es-ES" b="0" i="0" strike="noStrike">
              <a:latin typeface="Arial"/>
              <a:ea typeface="+mn-ea"/>
              <a:cs typeface="Arial"/>
            </a:rPr>
            <a:t>285.600 (+4,1%)</a:t>
          </a:r>
          <a:endParaRPr lang="es-ES" b="1" i="0" strike="noStrike">
            <a:latin typeface="Arial"/>
            <a:cs typeface="Arial"/>
          </a:endParaRPr>
        </a:p>
      </dgm:t>
    </dgm:pt>
    <dgm:pt modelId="{3C72C5F8-65E5-40BC-9890-5CFE034CCFA9}" type="parTrans" cxnId="{48C36455-5271-47BF-A44D-EDB86FAFEB0A}">
      <dgm:prSet/>
      <dgm:spPr/>
      <dgm:t>
        <a:bodyPr/>
        <a:lstStyle/>
        <a:p>
          <a:endParaRPr lang="es-ES"/>
        </a:p>
      </dgm:t>
    </dgm:pt>
    <dgm:pt modelId="{648E6383-8401-423D-8E68-B6016DD9FAC0}" type="sibTrans" cxnId="{48C36455-5271-47BF-A44D-EDB86FAFEB0A}">
      <dgm:prSet/>
      <dgm:spPr/>
      <dgm:t>
        <a:bodyPr/>
        <a:lstStyle/>
        <a:p>
          <a:endParaRPr lang="es-ES"/>
        </a:p>
      </dgm:t>
    </dgm:pt>
    <dgm:pt modelId="{06147520-A8AA-4D93-BC86-9F64E16CFC72}">
      <dgm:prSet/>
      <dgm:spPr/>
      <dgm:t>
        <a:bodyPr/>
        <a:lstStyle/>
        <a:p>
          <a:pPr rtl="0"/>
          <a:r>
            <a:rPr lang="es-ES" b="1" i="0" strike="noStrike">
              <a:latin typeface="Arial"/>
              <a:cs typeface="Arial"/>
            </a:rPr>
            <a:t>OCUPATS AMB</a:t>
          </a:r>
        </a:p>
        <a:p>
          <a:pPr rtl="0"/>
          <a:r>
            <a:rPr lang="es-ES" b="1" i="0" strike="noStrike">
              <a:latin typeface="Arial"/>
              <a:cs typeface="Arial"/>
            </a:rPr>
            <a:t>CONTRACTE TEMPORAL</a:t>
          </a:r>
        </a:p>
        <a:p>
          <a:pPr rtl="0"/>
          <a:r>
            <a:rPr lang="es-ES" b="0" i="0" strike="noStrike">
              <a:latin typeface="Arial"/>
              <a:ea typeface="+mn-ea"/>
              <a:cs typeface="Arial"/>
            </a:rPr>
            <a:t>69.200</a:t>
          </a:r>
          <a:r>
            <a:rPr lang="es-ES" b="0" i="0" strike="noStrike" baseline="0">
              <a:latin typeface="Arial"/>
              <a:ea typeface="+mn-ea"/>
              <a:cs typeface="Arial"/>
            </a:rPr>
            <a:t> </a:t>
          </a:r>
          <a:r>
            <a:rPr lang="es-ES" b="0" i="0" strike="noStrike">
              <a:latin typeface="Arial"/>
              <a:ea typeface="+mn-ea"/>
              <a:cs typeface="Arial"/>
            </a:rPr>
            <a:t>(</a:t>
          </a:r>
          <a:r>
            <a:rPr lang="ca-ES"/>
            <a:t>–4</a:t>
          </a:r>
          <a:r>
            <a:rPr lang="es-ES" b="0" i="0" strike="noStrike">
              <a:latin typeface="Arial"/>
              <a:ea typeface="+mn-ea"/>
              <a:cs typeface="Arial"/>
            </a:rPr>
            <a:t>,2%)</a:t>
          </a:r>
          <a:endParaRPr lang="es-ES" b="1" i="0" strike="noStrike">
            <a:latin typeface="Arial"/>
            <a:cs typeface="Arial"/>
          </a:endParaRPr>
        </a:p>
      </dgm:t>
    </dgm:pt>
    <dgm:pt modelId="{11142668-1BC6-469B-9CE0-5ACCB4821202}" type="parTrans" cxnId="{70A0208C-3D6B-4FF5-A7F7-CB58B2B61CCE}">
      <dgm:prSet/>
      <dgm:spPr/>
      <dgm:t>
        <a:bodyPr/>
        <a:lstStyle/>
        <a:p>
          <a:endParaRPr lang="es-ES"/>
        </a:p>
      </dgm:t>
    </dgm:pt>
    <dgm:pt modelId="{4F371997-0DC9-40EE-ADC0-126381947602}" type="sibTrans" cxnId="{70A0208C-3D6B-4FF5-A7F7-CB58B2B61CCE}">
      <dgm:prSet/>
      <dgm:spPr/>
      <dgm:t>
        <a:bodyPr/>
        <a:lstStyle/>
        <a:p>
          <a:endParaRPr lang="es-ES"/>
        </a:p>
      </dgm:t>
    </dgm:pt>
    <dgm:pt modelId="{9CC499B7-AD6B-4C3E-AEC0-F360365453C8}">
      <dgm:prSet/>
      <dgm:spPr/>
      <dgm:t>
        <a:bodyPr/>
        <a:lstStyle/>
        <a:p>
          <a:pPr rtl="0"/>
          <a:r>
            <a:rPr lang="es-ES" b="1" i="0" strike="noStrike">
              <a:latin typeface="Arial"/>
              <a:cs typeface="Arial"/>
            </a:rPr>
            <a:t>PERMANENT</a:t>
          </a:r>
        </a:p>
        <a:p>
          <a:pPr rtl="0"/>
          <a:r>
            <a:rPr lang="es-ES" b="0" i="0" strike="noStrike">
              <a:latin typeface="Arial"/>
              <a:ea typeface="+mn-ea"/>
              <a:cs typeface="Arial"/>
            </a:rPr>
            <a:t>234.700 (+4,9%)</a:t>
          </a:r>
          <a:endParaRPr lang="es-ES" b="0" i="0" strike="noStrike">
            <a:latin typeface="Arial"/>
            <a:cs typeface="Arial"/>
          </a:endParaRPr>
        </a:p>
      </dgm:t>
    </dgm:pt>
    <dgm:pt modelId="{748EA30B-675F-46AD-A8D7-0F28C29C531C}" type="parTrans" cxnId="{0EEC65FA-BA6A-4E4A-A7D0-2F9C4C7D2891}">
      <dgm:prSet/>
      <dgm:spPr/>
      <dgm:t>
        <a:bodyPr/>
        <a:lstStyle/>
        <a:p>
          <a:endParaRPr lang="es-ES"/>
        </a:p>
      </dgm:t>
    </dgm:pt>
    <dgm:pt modelId="{B3D59BF9-FC09-448C-A96F-B100762F19C4}" type="sibTrans" cxnId="{0EEC65FA-BA6A-4E4A-A7D0-2F9C4C7D2891}">
      <dgm:prSet/>
      <dgm:spPr/>
      <dgm:t>
        <a:bodyPr/>
        <a:lstStyle/>
        <a:p>
          <a:endParaRPr lang="es-ES"/>
        </a:p>
      </dgm:t>
    </dgm:pt>
    <dgm:pt modelId="{9A630DFE-3382-4746-B5E0-45566F8B4925}">
      <dgm:prSet/>
      <dgm:spPr/>
      <dgm:t>
        <a:bodyPr/>
        <a:lstStyle/>
        <a:p>
          <a:pPr rtl="0"/>
          <a:r>
            <a:rPr lang="es-ES" b="1" i="0" strike="noStrike">
              <a:latin typeface="Arial"/>
              <a:cs typeface="Arial"/>
            </a:rPr>
            <a:t>DISCONTINU</a:t>
          </a:r>
        </a:p>
        <a:p>
          <a:pPr rtl="0"/>
          <a:r>
            <a:rPr lang="es-ES" b="0" i="0" strike="noStrike">
              <a:latin typeface="Arial"/>
              <a:ea typeface="+mn-ea"/>
              <a:cs typeface="Arial"/>
            </a:rPr>
            <a:t>50.900 (+0,8%)</a:t>
          </a:r>
          <a:endParaRPr lang="es-ES" b="0" i="0" strike="noStrike">
            <a:latin typeface="Arial"/>
            <a:cs typeface="Arial"/>
          </a:endParaRPr>
        </a:p>
      </dgm:t>
    </dgm:pt>
    <dgm:pt modelId="{D5F94666-3CB0-46B5-851F-49DC3A742A35}" type="parTrans" cxnId="{F0C329D7-EBFA-40FD-8AD4-8997AE921978}">
      <dgm:prSet/>
      <dgm:spPr/>
      <dgm:t>
        <a:bodyPr/>
        <a:lstStyle/>
        <a:p>
          <a:endParaRPr lang="es-ES"/>
        </a:p>
      </dgm:t>
    </dgm:pt>
    <dgm:pt modelId="{0087447B-ECF8-450F-A483-97AC0B39E817}" type="sibTrans" cxnId="{F0C329D7-EBFA-40FD-8AD4-8997AE921978}">
      <dgm:prSet/>
      <dgm:spPr/>
      <dgm:t>
        <a:bodyPr/>
        <a:lstStyle/>
        <a:p>
          <a:endParaRPr lang="es-ES"/>
        </a:p>
      </dgm:t>
    </dgm:pt>
    <dgm:pt modelId="{4E46580C-D305-4DE1-988B-3DEE5FBFD894}" type="pres">
      <dgm:prSet presAssocID="{ECAD9FDB-77A3-4762-AB3D-947855EAD2DC}" presName="hierChild1" presStyleCnt="0">
        <dgm:presLayoutVars>
          <dgm:chPref val="1"/>
          <dgm:dir/>
          <dgm:animOne val="branch"/>
          <dgm:animLvl val="lvl"/>
          <dgm:resizeHandles/>
        </dgm:presLayoutVars>
      </dgm:prSet>
      <dgm:spPr/>
    </dgm:pt>
    <dgm:pt modelId="{C800495D-545D-41F7-A537-5B828B40CEB3}" type="pres">
      <dgm:prSet presAssocID="{30A67C56-5F7A-443B-B07D-88DC22306411}" presName="hierRoot1" presStyleCnt="0"/>
      <dgm:spPr/>
    </dgm:pt>
    <dgm:pt modelId="{D645421F-1555-4736-BF84-1102EB247E3B}" type="pres">
      <dgm:prSet presAssocID="{30A67C56-5F7A-443B-B07D-88DC22306411}" presName="composite" presStyleCnt="0"/>
      <dgm:spPr/>
    </dgm:pt>
    <dgm:pt modelId="{A537CFB2-575F-405D-B168-E0A40CB2DDBA}" type="pres">
      <dgm:prSet presAssocID="{30A67C56-5F7A-443B-B07D-88DC22306411}" presName="background" presStyleLbl="node0" presStyleIdx="0" presStyleCnt="1"/>
      <dgm:spPr/>
    </dgm:pt>
    <dgm:pt modelId="{84B247C1-5799-47FC-BBC8-033B4A1B521C}" type="pres">
      <dgm:prSet presAssocID="{30A67C56-5F7A-443B-B07D-88DC22306411}" presName="text" presStyleLbl="fgAcc0" presStyleIdx="0" presStyleCnt="1">
        <dgm:presLayoutVars>
          <dgm:chPref val="3"/>
        </dgm:presLayoutVars>
      </dgm:prSet>
      <dgm:spPr/>
    </dgm:pt>
    <dgm:pt modelId="{0413C0DA-AEC8-408A-ADA7-5088695BDFAC}" type="pres">
      <dgm:prSet presAssocID="{30A67C56-5F7A-443B-B07D-88DC22306411}" presName="hierChild2" presStyleCnt="0"/>
      <dgm:spPr/>
    </dgm:pt>
    <dgm:pt modelId="{B0571A58-D7E9-4611-A823-E38A70228462}" type="pres">
      <dgm:prSet presAssocID="{3626B5AD-DE5C-4137-97BB-659B05AB27E6}" presName="Name10" presStyleLbl="parChTrans1D2" presStyleIdx="0" presStyleCnt="2"/>
      <dgm:spPr/>
    </dgm:pt>
    <dgm:pt modelId="{FB33C070-0038-4B80-90CC-1AA3E9B9F535}" type="pres">
      <dgm:prSet presAssocID="{66EE7278-6C9F-4D95-BADC-C74BD4F5E4AE}" presName="hierRoot2" presStyleCnt="0"/>
      <dgm:spPr/>
    </dgm:pt>
    <dgm:pt modelId="{FF9B49AD-7B39-4DAD-8717-1423C9D05159}" type="pres">
      <dgm:prSet presAssocID="{66EE7278-6C9F-4D95-BADC-C74BD4F5E4AE}" presName="composite2" presStyleCnt="0"/>
      <dgm:spPr/>
    </dgm:pt>
    <dgm:pt modelId="{5C7C6C5A-E526-4FDF-AE70-F1AE950E2738}" type="pres">
      <dgm:prSet presAssocID="{66EE7278-6C9F-4D95-BADC-C74BD4F5E4AE}" presName="background2" presStyleLbl="node2" presStyleIdx="0" presStyleCnt="2"/>
      <dgm:spPr/>
    </dgm:pt>
    <dgm:pt modelId="{0BB03EC0-76E3-443D-9029-08DF82891332}" type="pres">
      <dgm:prSet presAssocID="{66EE7278-6C9F-4D95-BADC-C74BD4F5E4AE}" presName="text2" presStyleLbl="fgAcc2" presStyleIdx="0" presStyleCnt="2">
        <dgm:presLayoutVars>
          <dgm:chPref val="3"/>
        </dgm:presLayoutVars>
      </dgm:prSet>
      <dgm:spPr/>
    </dgm:pt>
    <dgm:pt modelId="{857CD802-59C8-4A27-8A41-EC4F35F206E8}" type="pres">
      <dgm:prSet presAssocID="{66EE7278-6C9F-4D95-BADC-C74BD4F5E4AE}" presName="hierChild3" presStyleCnt="0"/>
      <dgm:spPr/>
    </dgm:pt>
    <dgm:pt modelId="{36CC0D02-F77B-4E51-B6C2-F48565A9C03A}" type="pres">
      <dgm:prSet presAssocID="{A62685A7-81E8-40C5-8AF1-E1283C1A16CD}" presName="Name17" presStyleLbl="parChTrans1D3" presStyleIdx="0" presStyleCnt="2"/>
      <dgm:spPr/>
    </dgm:pt>
    <dgm:pt modelId="{71BA1352-3558-4409-84D4-9D800996BD05}" type="pres">
      <dgm:prSet presAssocID="{9979764E-2168-4524-8FDA-AB7A1CA8734A}" presName="hierRoot3" presStyleCnt="0"/>
      <dgm:spPr/>
    </dgm:pt>
    <dgm:pt modelId="{2069785F-03C1-4BE4-9436-AD0C1F1F1FBB}" type="pres">
      <dgm:prSet presAssocID="{9979764E-2168-4524-8FDA-AB7A1CA8734A}" presName="composite3" presStyleCnt="0"/>
      <dgm:spPr/>
    </dgm:pt>
    <dgm:pt modelId="{42F3D707-BB07-4769-B0B8-7E1566BEC212}" type="pres">
      <dgm:prSet presAssocID="{9979764E-2168-4524-8FDA-AB7A1CA8734A}" presName="background3" presStyleLbl="node3" presStyleIdx="0" presStyleCnt="2"/>
      <dgm:spPr/>
    </dgm:pt>
    <dgm:pt modelId="{6EB5302E-D8E0-4C7B-AA44-6638BA5A1EDD}" type="pres">
      <dgm:prSet presAssocID="{9979764E-2168-4524-8FDA-AB7A1CA8734A}" presName="text3" presStyleLbl="fgAcc3" presStyleIdx="0" presStyleCnt="2">
        <dgm:presLayoutVars>
          <dgm:chPref val="3"/>
        </dgm:presLayoutVars>
      </dgm:prSet>
      <dgm:spPr/>
    </dgm:pt>
    <dgm:pt modelId="{9BF28F6F-BC94-427C-8ADD-731AF0D74A57}" type="pres">
      <dgm:prSet presAssocID="{9979764E-2168-4524-8FDA-AB7A1CA8734A}" presName="hierChild4" presStyleCnt="0"/>
      <dgm:spPr/>
    </dgm:pt>
    <dgm:pt modelId="{8161A149-9B4F-4C9E-AFF7-3AF4885A7E32}" type="pres">
      <dgm:prSet presAssocID="{45ED4699-40E7-46B8-A891-1A830748D25C}" presName="Name17" presStyleLbl="parChTrans1D3" presStyleIdx="1" presStyleCnt="2"/>
      <dgm:spPr/>
    </dgm:pt>
    <dgm:pt modelId="{C94D8AB2-B4A9-4B51-888C-EEBC00490B00}" type="pres">
      <dgm:prSet presAssocID="{0E9567F6-B18C-410E-B1AC-7E4DE3C5EAD3}" presName="hierRoot3" presStyleCnt="0"/>
      <dgm:spPr/>
    </dgm:pt>
    <dgm:pt modelId="{C90CB1DE-A6D3-40E3-ABD1-06D4B1A5BB83}" type="pres">
      <dgm:prSet presAssocID="{0E9567F6-B18C-410E-B1AC-7E4DE3C5EAD3}" presName="composite3" presStyleCnt="0"/>
      <dgm:spPr/>
    </dgm:pt>
    <dgm:pt modelId="{E3E90660-ACE5-43EC-82C0-B94B39E07260}" type="pres">
      <dgm:prSet presAssocID="{0E9567F6-B18C-410E-B1AC-7E4DE3C5EAD3}" presName="background3" presStyleLbl="node3" presStyleIdx="1" presStyleCnt="2"/>
      <dgm:spPr/>
    </dgm:pt>
    <dgm:pt modelId="{578291A1-5BBE-487E-A2B9-5966F3E1BABE}" type="pres">
      <dgm:prSet presAssocID="{0E9567F6-B18C-410E-B1AC-7E4DE3C5EAD3}" presName="text3" presStyleLbl="fgAcc3" presStyleIdx="1" presStyleCnt="2">
        <dgm:presLayoutVars>
          <dgm:chPref val="3"/>
        </dgm:presLayoutVars>
      </dgm:prSet>
      <dgm:spPr/>
    </dgm:pt>
    <dgm:pt modelId="{80AF0028-A88C-4EB7-910A-0398786EA917}" type="pres">
      <dgm:prSet presAssocID="{0E9567F6-B18C-410E-B1AC-7E4DE3C5EAD3}" presName="hierChild4" presStyleCnt="0"/>
      <dgm:spPr/>
    </dgm:pt>
    <dgm:pt modelId="{202D3196-153E-4269-8EE6-4D5C8507AB9F}" type="pres">
      <dgm:prSet presAssocID="{DF5AB915-5676-4262-AB66-F0AB6CCF3F3F}" presName="Name23" presStyleLbl="parChTrans1D4" presStyleIdx="0" presStyleCnt="10"/>
      <dgm:spPr/>
    </dgm:pt>
    <dgm:pt modelId="{4F5A6D93-4D24-4B87-BD4C-79AC1F5D6729}" type="pres">
      <dgm:prSet presAssocID="{87C75AFB-31D4-487A-AE43-947BE8DCB968}" presName="hierRoot4" presStyleCnt="0"/>
      <dgm:spPr/>
    </dgm:pt>
    <dgm:pt modelId="{2271170F-F5DC-46D8-9253-F6A6836CA436}" type="pres">
      <dgm:prSet presAssocID="{87C75AFB-31D4-487A-AE43-947BE8DCB968}" presName="composite4" presStyleCnt="0"/>
      <dgm:spPr/>
    </dgm:pt>
    <dgm:pt modelId="{04629E31-247E-4820-9DDD-62CACA7B7419}" type="pres">
      <dgm:prSet presAssocID="{87C75AFB-31D4-487A-AE43-947BE8DCB968}" presName="background4" presStyleLbl="node4" presStyleIdx="0" presStyleCnt="10"/>
      <dgm:spPr/>
    </dgm:pt>
    <dgm:pt modelId="{AC6D0E08-3EB1-43DC-A40C-7E9BF1F68276}" type="pres">
      <dgm:prSet presAssocID="{87C75AFB-31D4-487A-AE43-947BE8DCB968}" presName="text4" presStyleLbl="fgAcc4" presStyleIdx="0" presStyleCnt="10">
        <dgm:presLayoutVars>
          <dgm:chPref val="3"/>
        </dgm:presLayoutVars>
      </dgm:prSet>
      <dgm:spPr/>
    </dgm:pt>
    <dgm:pt modelId="{BFFC676B-51B0-4C00-BDE5-18BB48FA0858}" type="pres">
      <dgm:prSet presAssocID="{87C75AFB-31D4-487A-AE43-947BE8DCB968}" presName="hierChild5" presStyleCnt="0"/>
      <dgm:spPr/>
    </dgm:pt>
    <dgm:pt modelId="{1B01D2F2-12DE-4A25-BAE6-E75A193311D5}" type="pres">
      <dgm:prSet presAssocID="{BF016250-16B8-4D19-B900-8D04C54A5CEC}" presName="Name23" presStyleLbl="parChTrans1D4" presStyleIdx="1" presStyleCnt="10"/>
      <dgm:spPr/>
    </dgm:pt>
    <dgm:pt modelId="{998DC045-009D-4391-BAA2-55EBF0B7E990}" type="pres">
      <dgm:prSet presAssocID="{5DA65EDC-AE5D-409B-8264-7FE58B69ED91}" presName="hierRoot4" presStyleCnt="0"/>
      <dgm:spPr/>
    </dgm:pt>
    <dgm:pt modelId="{6D0D1213-E6C7-431E-BA12-941A0922DE1E}" type="pres">
      <dgm:prSet presAssocID="{5DA65EDC-AE5D-409B-8264-7FE58B69ED91}" presName="composite4" presStyleCnt="0"/>
      <dgm:spPr/>
    </dgm:pt>
    <dgm:pt modelId="{A70FC82A-D5C2-4194-A44B-FBD7765BDCB2}" type="pres">
      <dgm:prSet presAssocID="{5DA65EDC-AE5D-409B-8264-7FE58B69ED91}" presName="background4" presStyleLbl="node4" presStyleIdx="1" presStyleCnt="10"/>
      <dgm:spPr/>
    </dgm:pt>
    <dgm:pt modelId="{7F6E47B5-B56F-47CD-B8A5-A5D76EFEDED5}" type="pres">
      <dgm:prSet presAssocID="{5DA65EDC-AE5D-409B-8264-7FE58B69ED91}" presName="text4" presStyleLbl="fgAcc4" presStyleIdx="1" presStyleCnt="10">
        <dgm:presLayoutVars>
          <dgm:chPref val="3"/>
        </dgm:presLayoutVars>
      </dgm:prSet>
      <dgm:spPr/>
    </dgm:pt>
    <dgm:pt modelId="{AC48EC18-C536-480E-9025-3211C62B5B52}" type="pres">
      <dgm:prSet presAssocID="{5DA65EDC-AE5D-409B-8264-7FE58B69ED91}" presName="hierChild5" presStyleCnt="0"/>
      <dgm:spPr/>
    </dgm:pt>
    <dgm:pt modelId="{93A54D1E-9FEB-4BB7-89C9-D51DD9753821}" type="pres">
      <dgm:prSet presAssocID="{2EC52DAE-14CF-43D1-BE28-D86748D8C3C2}" presName="Name23" presStyleLbl="parChTrans1D4" presStyleIdx="2" presStyleCnt="10"/>
      <dgm:spPr/>
    </dgm:pt>
    <dgm:pt modelId="{78868DCA-1E37-4763-9E01-38B197B2096F}" type="pres">
      <dgm:prSet presAssocID="{442A9A04-AA68-4760-B984-5CD2CCDD3FB0}" presName="hierRoot4" presStyleCnt="0"/>
      <dgm:spPr/>
    </dgm:pt>
    <dgm:pt modelId="{45A8C2EB-6321-4D77-A812-5C36605DAB5B}" type="pres">
      <dgm:prSet presAssocID="{442A9A04-AA68-4760-B984-5CD2CCDD3FB0}" presName="composite4" presStyleCnt="0"/>
      <dgm:spPr/>
    </dgm:pt>
    <dgm:pt modelId="{92259E17-2FDE-4593-A0F8-4A760965A2C2}" type="pres">
      <dgm:prSet presAssocID="{442A9A04-AA68-4760-B984-5CD2CCDD3FB0}" presName="background4" presStyleLbl="node4" presStyleIdx="2" presStyleCnt="10"/>
      <dgm:spPr/>
    </dgm:pt>
    <dgm:pt modelId="{1EFC20C8-2D5C-428A-80AA-F2E2A2BA82B6}" type="pres">
      <dgm:prSet presAssocID="{442A9A04-AA68-4760-B984-5CD2CCDD3FB0}" presName="text4" presStyleLbl="fgAcc4" presStyleIdx="2" presStyleCnt="10">
        <dgm:presLayoutVars>
          <dgm:chPref val="3"/>
        </dgm:presLayoutVars>
      </dgm:prSet>
      <dgm:spPr/>
    </dgm:pt>
    <dgm:pt modelId="{409B03FF-02BC-4545-A3FE-4FC6F5F0FA05}" type="pres">
      <dgm:prSet presAssocID="{442A9A04-AA68-4760-B984-5CD2CCDD3FB0}" presName="hierChild5" presStyleCnt="0"/>
      <dgm:spPr/>
    </dgm:pt>
    <dgm:pt modelId="{4AF2E6D2-8F4D-4258-B428-175D4B8036AD}" type="pres">
      <dgm:prSet presAssocID="{4E94AE6A-C724-44DF-A727-B8B427809B9F}" presName="Name23" presStyleLbl="parChTrans1D4" presStyleIdx="3" presStyleCnt="10"/>
      <dgm:spPr/>
    </dgm:pt>
    <dgm:pt modelId="{08141DF1-1FF6-4704-AF67-77FFBC0AA828}" type="pres">
      <dgm:prSet presAssocID="{A08C06D5-E9C9-4B0E-9A17-77E332695623}" presName="hierRoot4" presStyleCnt="0"/>
      <dgm:spPr/>
    </dgm:pt>
    <dgm:pt modelId="{A1CB9FD1-4597-4EEE-BCA5-E24EB52A898A}" type="pres">
      <dgm:prSet presAssocID="{A08C06D5-E9C9-4B0E-9A17-77E332695623}" presName="composite4" presStyleCnt="0"/>
      <dgm:spPr/>
    </dgm:pt>
    <dgm:pt modelId="{196C4BE9-03D6-4432-BFAA-105873E1ECF0}" type="pres">
      <dgm:prSet presAssocID="{A08C06D5-E9C9-4B0E-9A17-77E332695623}" presName="background4" presStyleLbl="node4" presStyleIdx="3" presStyleCnt="10"/>
      <dgm:spPr/>
    </dgm:pt>
    <dgm:pt modelId="{08CB05AC-02E8-4DE5-B264-648BC5335ED6}" type="pres">
      <dgm:prSet presAssocID="{A08C06D5-E9C9-4B0E-9A17-77E332695623}" presName="text4" presStyleLbl="fgAcc4" presStyleIdx="3" presStyleCnt="10">
        <dgm:presLayoutVars>
          <dgm:chPref val="3"/>
        </dgm:presLayoutVars>
      </dgm:prSet>
      <dgm:spPr/>
    </dgm:pt>
    <dgm:pt modelId="{B6386522-9ADC-419F-B0D0-11498FC378DE}" type="pres">
      <dgm:prSet presAssocID="{A08C06D5-E9C9-4B0E-9A17-77E332695623}" presName="hierChild5" presStyleCnt="0"/>
      <dgm:spPr/>
    </dgm:pt>
    <dgm:pt modelId="{9ED9CA2F-993A-48BE-BFD2-A281E63F8CA1}" type="pres">
      <dgm:prSet presAssocID="{25B8AC32-CE4B-4818-81C2-F8EE4BE0F35C}" presName="Name23" presStyleLbl="parChTrans1D4" presStyleIdx="4" presStyleCnt="10"/>
      <dgm:spPr/>
    </dgm:pt>
    <dgm:pt modelId="{7CBFEA64-9290-46F0-9829-B77CE8C2A7EF}" type="pres">
      <dgm:prSet presAssocID="{7D97B8FB-1093-417E-B98E-4FF83692DCDB}" presName="hierRoot4" presStyleCnt="0"/>
      <dgm:spPr/>
    </dgm:pt>
    <dgm:pt modelId="{8955EA59-4ACA-4AE8-BE6D-AF63123E5D03}" type="pres">
      <dgm:prSet presAssocID="{7D97B8FB-1093-417E-B98E-4FF83692DCDB}" presName="composite4" presStyleCnt="0"/>
      <dgm:spPr/>
    </dgm:pt>
    <dgm:pt modelId="{23947006-6C18-42F6-B00F-E97A95D9B910}" type="pres">
      <dgm:prSet presAssocID="{7D97B8FB-1093-417E-B98E-4FF83692DCDB}" presName="background4" presStyleLbl="node4" presStyleIdx="4" presStyleCnt="10"/>
      <dgm:spPr/>
    </dgm:pt>
    <dgm:pt modelId="{3C6DB900-34DB-4F5D-B8E8-8B32FEEF8D20}" type="pres">
      <dgm:prSet presAssocID="{7D97B8FB-1093-417E-B98E-4FF83692DCDB}" presName="text4" presStyleLbl="fgAcc4" presStyleIdx="4" presStyleCnt="10">
        <dgm:presLayoutVars>
          <dgm:chPref val="3"/>
        </dgm:presLayoutVars>
      </dgm:prSet>
      <dgm:spPr/>
    </dgm:pt>
    <dgm:pt modelId="{AA24460E-B047-48BB-94E4-2EEE634B5F74}" type="pres">
      <dgm:prSet presAssocID="{7D97B8FB-1093-417E-B98E-4FF83692DCDB}" presName="hierChild5" presStyleCnt="0"/>
      <dgm:spPr/>
    </dgm:pt>
    <dgm:pt modelId="{841A042C-9D74-4C0F-A5B6-4B4AA1B9ECFE}" type="pres">
      <dgm:prSet presAssocID="{3C72C5F8-65E5-40BC-9890-5CFE034CCFA9}" presName="Name23" presStyleLbl="parChTrans1D4" presStyleIdx="5" presStyleCnt="10"/>
      <dgm:spPr/>
    </dgm:pt>
    <dgm:pt modelId="{FAAC867F-8F60-4A04-8D3C-C70B6B9AA0EF}" type="pres">
      <dgm:prSet presAssocID="{04F94E8F-24D9-4FA2-8801-555F799C55A8}" presName="hierRoot4" presStyleCnt="0"/>
      <dgm:spPr/>
    </dgm:pt>
    <dgm:pt modelId="{1C0DFC5A-9A48-4A48-9952-6BDF7BCA4711}" type="pres">
      <dgm:prSet presAssocID="{04F94E8F-24D9-4FA2-8801-555F799C55A8}" presName="composite4" presStyleCnt="0"/>
      <dgm:spPr/>
    </dgm:pt>
    <dgm:pt modelId="{B15782BA-8B2C-4710-B782-E4A2C838D1A7}" type="pres">
      <dgm:prSet presAssocID="{04F94E8F-24D9-4FA2-8801-555F799C55A8}" presName="background4" presStyleLbl="node4" presStyleIdx="5" presStyleCnt="10"/>
      <dgm:spPr/>
    </dgm:pt>
    <dgm:pt modelId="{26F0F5FC-E6CF-46B4-B890-B29FC8DAE16F}" type="pres">
      <dgm:prSet presAssocID="{04F94E8F-24D9-4FA2-8801-555F799C55A8}" presName="text4" presStyleLbl="fgAcc4" presStyleIdx="5" presStyleCnt="10">
        <dgm:presLayoutVars>
          <dgm:chPref val="3"/>
        </dgm:presLayoutVars>
      </dgm:prSet>
      <dgm:spPr/>
    </dgm:pt>
    <dgm:pt modelId="{BD494B7D-EA9F-4D47-962F-73626594B5F5}" type="pres">
      <dgm:prSet presAssocID="{04F94E8F-24D9-4FA2-8801-555F799C55A8}" presName="hierChild5" presStyleCnt="0"/>
      <dgm:spPr/>
    </dgm:pt>
    <dgm:pt modelId="{A4AC69DB-763E-4B72-9E78-37762F0A2FBB}" type="pres">
      <dgm:prSet presAssocID="{748EA30B-675F-46AD-A8D7-0F28C29C531C}" presName="Name23" presStyleLbl="parChTrans1D4" presStyleIdx="6" presStyleCnt="10"/>
      <dgm:spPr/>
    </dgm:pt>
    <dgm:pt modelId="{B31D7E1D-93B5-44EE-A32D-986D64BAAD21}" type="pres">
      <dgm:prSet presAssocID="{9CC499B7-AD6B-4C3E-AEC0-F360365453C8}" presName="hierRoot4" presStyleCnt="0"/>
      <dgm:spPr/>
    </dgm:pt>
    <dgm:pt modelId="{26F968C9-8FE7-4385-853D-C0EC442BAB2F}" type="pres">
      <dgm:prSet presAssocID="{9CC499B7-AD6B-4C3E-AEC0-F360365453C8}" presName="composite4" presStyleCnt="0"/>
      <dgm:spPr/>
    </dgm:pt>
    <dgm:pt modelId="{E971A1C7-211C-4DD1-A97D-AB5B3E1B74C8}" type="pres">
      <dgm:prSet presAssocID="{9CC499B7-AD6B-4C3E-AEC0-F360365453C8}" presName="background4" presStyleLbl="node4" presStyleIdx="6" presStyleCnt="10"/>
      <dgm:spPr/>
    </dgm:pt>
    <dgm:pt modelId="{A29810DE-8B95-4F6D-AE63-ADD70D95DE4B}" type="pres">
      <dgm:prSet presAssocID="{9CC499B7-AD6B-4C3E-AEC0-F360365453C8}" presName="text4" presStyleLbl="fgAcc4" presStyleIdx="6" presStyleCnt="10">
        <dgm:presLayoutVars>
          <dgm:chPref val="3"/>
        </dgm:presLayoutVars>
      </dgm:prSet>
      <dgm:spPr/>
    </dgm:pt>
    <dgm:pt modelId="{321E624B-CF77-4DB0-9086-C51AA62F9A4E}" type="pres">
      <dgm:prSet presAssocID="{9CC499B7-AD6B-4C3E-AEC0-F360365453C8}" presName="hierChild5" presStyleCnt="0"/>
      <dgm:spPr/>
    </dgm:pt>
    <dgm:pt modelId="{E772184D-D003-494C-85C2-26EF253E01F3}" type="pres">
      <dgm:prSet presAssocID="{D5F94666-3CB0-46B5-851F-49DC3A742A35}" presName="Name23" presStyleLbl="parChTrans1D4" presStyleIdx="7" presStyleCnt="10"/>
      <dgm:spPr/>
    </dgm:pt>
    <dgm:pt modelId="{E286B49E-EBEC-4FF5-9DE9-757F8FA601C1}" type="pres">
      <dgm:prSet presAssocID="{9A630DFE-3382-4746-B5E0-45566F8B4925}" presName="hierRoot4" presStyleCnt="0"/>
      <dgm:spPr/>
    </dgm:pt>
    <dgm:pt modelId="{32DD9BE3-8CDF-49A5-BAB5-C1BAF5087F4A}" type="pres">
      <dgm:prSet presAssocID="{9A630DFE-3382-4746-B5E0-45566F8B4925}" presName="composite4" presStyleCnt="0"/>
      <dgm:spPr/>
    </dgm:pt>
    <dgm:pt modelId="{2FE43B92-6093-48B8-9D3E-6B86D2A90946}" type="pres">
      <dgm:prSet presAssocID="{9A630DFE-3382-4746-B5E0-45566F8B4925}" presName="background4" presStyleLbl="node4" presStyleIdx="7" presStyleCnt="10"/>
      <dgm:spPr/>
    </dgm:pt>
    <dgm:pt modelId="{251210A4-E3CB-447A-BF35-E27A0FAF6AC0}" type="pres">
      <dgm:prSet presAssocID="{9A630DFE-3382-4746-B5E0-45566F8B4925}" presName="text4" presStyleLbl="fgAcc4" presStyleIdx="7" presStyleCnt="10">
        <dgm:presLayoutVars>
          <dgm:chPref val="3"/>
        </dgm:presLayoutVars>
      </dgm:prSet>
      <dgm:spPr/>
    </dgm:pt>
    <dgm:pt modelId="{3AAC2B76-7F56-40E4-A8F9-FF2D17A65761}" type="pres">
      <dgm:prSet presAssocID="{9A630DFE-3382-4746-B5E0-45566F8B4925}" presName="hierChild5" presStyleCnt="0"/>
      <dgm:spPr/>
    </dgm:pt>
    <dgm:pt modelId="{7123F9CF-B8F8-44A6-BC57-4AAC6E32A2D6}" type="pres">
      <dgm:prSet presAssocID="{11142668-1BC6-469B-9CE0-5ACCB4821202}" presName="Name23" presStyleLbl="parChTrans1D4" presStyleIdx="8" presStyleCnt="10"/>
      <dgm:spPr/>
    </dgm:pt>
    <dgm:pt modelId="{92CF42AF-B180-4501-8C8B-5DCFC994B658}" type="pres">
      <dgm:prSet presAssocID="{06147520-A8AA-4D93-BC86-9F64E16CFC72}" presName="hierRoot4" presStyleCnt="0"/>
      <dgm:spPr/>
    </dgm:pt>
    <dgm:pt modelId="{E1E9F2F8-6AAE-437B-9E2E-A8FBD4169ABA}" type="pres">
      <dgm:prSet presAssocID="{06147520-A8AA-4D93-BC86-9F64E16CFC72}" presName="composite4" presStyleCnt="0"/>
      <dgm:spPr/>
    </dgm:pt>
    <dgm:pt modelId="{222B53CC-D8CB-4B31-8162-113D40D4F26F}" type="pres">
      <dgm:prSet presAssocID="{06147520-A8AA-4D93-BC86-9F64E16CFC72}" presName="background4" presStyleLbl="node4" presStyleIdx="8" presStyleCnt="10"/>
      <dgm:spPr/>
    </dgm:pt>
    <dgm:pt modelId="{C60966A2-B646-4207-AC4D-B2323E52F601}" type="pres">
      <dgm:prSet presAssocID="{06147520-A8AA-4D93-BC86-9F64E16CFC72}" presName="text4" presStyleLbl="fgAcc4" presStyleIdx="8" presStyleCnt="10">
        <dgm:presLayoutVars>
          <dgm:chPref val="3"/>
        </dgm:presLayoutVars>
      </dgm:prSet>
      <dgm:spPr/>
    </dgm:pt>
    <dgm:pt modelId="{2E53C3AF-95F6-4D5D-9E52-A7CF39DB229F}" type="pres">
      <dgm:prSet presAssocID="{06147520-A8AA-4D93-BC86-9F64E16CFC72}" presName="hierChild5" presStyleCnt="0"/>
      <dgm:spPr/>
    </dgm:pt>
    <dgm:pt modelId="{0E3F8668-7AD9-499E-9B94-A41A09327155}" type="pres">
      <dgm:prSet presAssocID="{8E5034F9-74E3-4F94-81C2-22B9C13DF6D5}" presName="Name23" presStyleLbl="parChTrans1D4" presStyleIdx="9" presStyleCnt="10"/>
      <dgm:spPr/>
    </dgm:pt>
    <dgm:pt modelId="{BA3F6570-807A-49D4-BD1F-82C7B2BDA5DD}" type="pres">
      <dgm:prSet presAssocID="{F67E7A30-5A85-4D00-B6E4-17B2EE4F878C}" presName="hierRoot4" presStyleCnt="0"/>
      <dgm:spPr/>
    </dgm:pt>
    <dgm:pt modelId="{0A47643E-8052-4535-9EA4-ABFD3BF29FDD}" type="pres">
      <dgm:prSet presAssocID="{F67E7A30-5A85-4D00-B6E4-17B2EE4F878C}" presName="composite4" presStyleCnt="0"/>
      <dgm:spPr/>
    </dgm:pt>
    <dgm:pt modelId="{2641584A-C2CE-4049-87AB-3616523EE2C0}" type="pres">
      <dgm:prSet presAssocID="{F67E7A30-5A85-4D00-B6E4-17B2EE4F878C}" presName="background4" presStyleLbl="node4" presStyleIdx="9" presStyleCnt="10"/>
      <dgm:spPr/>
    </dgm:pt>
    <dgm:pt modelId="{63FEA929-7210-4DA5-B2DE-7D37BF056C0A}" type="pres">
      <dgm:prSet presAssocID="{F67E7A30-5A85-4D00-B6E4-17B2EE4F878C}" presName="text4" presStyleLbl="fgAcc4" presStyleIdx="9" presStyleCnt="10">
        <dgm:presLayoutVars>
          <dgm:chPref val="3"/>
        </dgm:presLayoutVars>
      </dgm:prSet>
      <dgm:spPr/>
    </dgm:pt>
    <dgm:pt modelId="{B0D4D16B-9BD0-4077-AF23-7BD849BE2106}" type="pres">
      <dgm:prSet presAssocID="{F67E7A30-5A85-4D00-B6E4-17B2EE4F878C}" presName="hierChild5" presStyleCnt="0"/>
      <dgm:spPr/>
    </dgm:pt>
    <dgm:pt modelId="{E8C7D735-2970-49EC-92CC-346DAEE68CB2}" type="pres">
      <dgm:prSet presAssocID="{3824D2DE-54B1-444A-8BDC-92171304BEDC}" presName="Name10" presStyleLbl="parChTrans1D2" presStyleIdx="1" presStyleCnt="2"/>
      <dgm:spPr/>
    </dgm:pt>
    <dgm:pt modelId="{76ACC415-5FC5-4D8B-8DB7-770BEDD5F4DD}" type="pres">
      <dgm:prSet presAssocID="{FEF0D10C-DC25-4C30-B7DF-01247803B12D}" presName="hierRoot2" presStyleCnt="0"/>
      <dgm:spPr/>
    </dgm:pt>
    <dgm:pt modelId="{9DA71F35-9BA9-4019-9B38-A22C01C61E3C}" type="pres">
      <dgm:prSet presAssocID="{FEF0D10C-DC25-4C30-B7DF-01247803B12D}" presName="composite2" presStyleCnt="0"/>
      <dgm:spPr/>
    </dgm:pt>
    <dgm:pt modelId="{3CAAE861-EC7F-4C51-9E31-647E1B73EC58}" type="pres">
      <dgm:prSet presAssocID="{FEF0D10C-DC25-4C30-B7DF-01247803B12D}" presName="background2" presStyleLbl="node2" presStyleIdx="1" presStyleCnt="2"/>
      <dgm:spPr/>
    </dgm:pt>
    <dgm:pt modelId="{D8822D5C-5D29-46C7-9A24-200C1DA7FEE2}" type="pres">
      <dgm:prSet presAssocID="{FEF0D10C-DC25-4C30-B7DF-01247803B12D}" presName="text2" presStyleLbl="fgAcc2" presStyleIdx="1" presStyleCnt="2">
        <dgm:presLayoutVars>
          <dgm:chPref val="3"/>
        </dgm:presLayoutVars>
      </dgm:prSet>
      <dgm:spPr/>
    </dgm:pt>
    <dgm:pt modelId="{4AAA954E-FA1C-4103-818C-12CE2D8C1C13}" type="pres">
      <dgm:prSet presAssocID="{FEF0D10C-DC25-4C30-B7DF-01247803B12D}" presName="hierChild3" presStyleCnt="0"/>
      <dgm:spPr/>
    </dgm:pt>
  </dgm:ptLst>
  <dgm:cxnLst>
    <dgm:cxn modelId="{62D66808-FD6D-4CCD-A662-6D9842B36FB4}" type="presOf" srcId="{0E9567F6-B18C-410E-B1AC-7E4DE3C5EAD3}" destId="{578291A1-5BBE-487E-A2B9-5966F3E1BABE}" srcOrd="0" destOrd="0" presId="urn:microsoft.com/office/officeart/2005/8/layout/hierarchy1"/>
    <dgm:cxn modelId="{302CF61B-254A-4C9F-AFAB-30DEE5347B8E}" type="presOf" srcId="{3824D2DE-54B1-444A-8BDC-92171304BEDC}" destId="{E8C7D735-2970-49EC-92CC-346DAEE68CB2}" srcOrd="0" destOrd="0" presId="urn:microsoft.com/office/officeart/2005/8/layout/hierarchy1"/>
    <dgm:cxn modelId="{4B3E631E-C811-4398-8205-BED7F3F8472E}" type="presOf" srcId="{11142668-1BC6-469B-9CE0-5ACCB4821202}" destId="{7123F9CF-B8F8-44A6-BC57-4AAC6E32A2D6}" srcOrd="0" destOrd="0" presId="urn:microsoft.com/office/officeart/2005/8/layout/hierarchy1"/>
    <dgm:cxn modelId="{CF2D0B1F-75A5-414D-8F4B-D1F9B776460B}" srcId="{ECAD9FDB-77A3-4762-AB3D-947855EAD2DC}" destId="{30A67C56-5F7A-443B-B07D-88DC22306411}" srcOrd="0" destOrd="0" parTransId="{62DAF9DA-D19F-46F4-ADFD-AA07220026CC}" sibTransId="{34421636-70CD-4037-BE75-B8286C87E1CC}"/>
    <dgm:cxn modelId="{F0D95121-0E30-4913-B6F2-DB7DB936B4E3}" type="presOf" srcId="{ECAD9FDB-77A3-4762-AB3D-947855EAD2DC}" destId="{4E46580C-D305-4DE1-988B-3DEE5FBFD894}" srcOrd="0" destOrd="0" presId="urn:microsoft.com/office/officeart/2005/8/layout/hierarchy1"/>
    <dgm:cxn modelId="{A2FC9524-AA70-4819-BF86-62E087D40976}" type="presOf" srcId="{BF016250-16B8-4D19-B900-8D04C54A5CEC}" destId="{1B01D2F2-12DE-4A25-BAE6-E75A193311D5}" srcOrd="0" destOrd="0" presId="urn:microsoft.com/office/officeart/2005/8/layout/hierarchy1"/>
    <dgm:cxn modelId="{DB97EC2B-086F-438C-9E15-8D62DCEEFD38}" srcId="{87C75AFB-31D4-487A-AE43-947BE8DCB968}" destId="{5DA65EDC-AE5D-409B-8264-7FE58B69ED91}" srcOrd="0" destOrd="0" parTransId="{BF016250-16B8-4D19-B900-8D04C54A5CEC}" sibTransId="{E4FF2C1A-2F23-4616-9162-906FF1E2273D}"/>
    <dgm:cxn modelId="{D1829431-193C-4F34-9A4F-8DA7F85E7B27}" type="presOf" srcId="{3C72C5F8-65E5-40BC-9890-5CFE034CCFA9}" destId="{841A042C-9D74-4C0F-A5B6-4B4AA1B9ECFE}" srcOrd="0" destOrd="0" presId="urn:microsoft.com/office/officeart/2005/8/layout/hierarchy1"/>
    <dgm:cxn modelId="{AD6B1D63-884B-4555-8E78-9DDF08B784A5}" srcId="{5DA65EDC-AE5D-409B-8264-7FE58B69ED91}" destId="{442A9A04-AA68-4760-B984-5CD2CCDD3FB0}" srcOrd="0" destOrd="0" parTransId="{2EC52DAE-14CF-43D1-BE28-D86748D8C3C2}" sibTransId="{EF2CDA06-982C-4C67-A64A-0D1B72162346}"/>
    <dgm:cxn modelId="{6E0CD743-F77C-46C7-8D08-313A16EB6318}" type="presOf" srcId="{9979764E-2168-4524-8FDA-AB7A1CA8734A}" destId="{6EB5302E-D8E0-4C7B-AA44-6638BA5A1EDD}" srcOrd="0" destOrd="0" presId="urn:microsoft.com/office/officeart/2005/8/layout/hierarchy1"/>
    <dgm:cxn modelId="{FAD8C645-5CF0-4704-959F-40381BCBE613}" type="presOf" srcId="{FEF0D10C-DC25-4C30-B7DF-01247803B12D}" destId="{D8822D5C-5D29-46C7-9A24-200C1DA7FEE2}" srcOrd="0" destOrd="0" presId="urn:microsoft.com/office/officeart/2005/8/layout/hierarchy1"/>
    <dgm:cxn modelId="{EFB83546-591C-4C26-A59B-8A788DF6ABC9}" srcId="{87C75AFB-31D4-487A-AE43-947BE8DCB968}" destId="{7D97B8FB-1093-417E-B98E-4FF83692DCDB}" srcOrd="1" destOrd="0" parTransId="{25B8AC32-CE4B-4818-81C2-F8EE4BE0F35C}" sibTransId="{0EFCF4A3-F790-4908-A552-A8E7ED4C4155}"/>
    <dgm:cxn modelId="{59A41968-40BF-4545-9A24-4F2B043A1C9F}" type="presOf" srcId="{04F94E8F-24D9-4FA2-8801-555F799C55A8}" destId="{26F0F5FC-E6CF-46B4-B890-B29FC8DAE16F}" srcOrd="0" destOrd="0" presId="urn:microsoft.com/office/officeart/2005/8/layout/hierarchy1"/>
    <dgm:cxn modelId="{B0EB314C-2F43-4D6C-89E1-E661855552C6}" type="presOf" srcId="{8E5034F9-74E3-4F94-81C2-22B9C13DF6D5}" destId="{0E3F8668-7AD9-499E-9B94-A41A09327155}" srcOrd="0" destOrd="0" presId="urn:microsoft.com/office/officeart/2005/8/layout/hierarchy1"/>
    <dgm:cxn modelId="{09CE416C-8139-4F92-9EF3-3493A4AEBE4B}" type="presOf" srcId="{F67E7A30-5A85-4D00-B6E4-17B2EE4F878C}" destId="{63FEA929-7210-4DA5-B2DE-7D37BF056C0A}" srcOrd="0" destOrd="0" presId="urn:microsoft.com/office/officeart/2005/8/layout/hierarchy1"/>
    <dgm:cxn modelId="{90ACBF6C-839A-4FBA-8E19-698955C8038A}" type="presOf" srcId="{A08C06D5-E9C9-4B0E-9A17-77E332695623}" destId="{08CB05AC-02E8-4DE5-B264-648BC5335ED6}" srcOrd="0" destOrd="0" presId="urn:microsoft.com/office/officeart/2005/8/layout/hierarchy1"/>
    <dgm:cxn modelId="{4D7AC34E-EEAB-42A2-9C59-A6976ED71FE7}" type="presOf" srcId="{D5F94666-3CB0-46B5-851F-49DC3A742A35}" destId="{E772184D-D003-494C-85C2-26EF253E01F3}" srcOrd="0" destOrd="0" presId="urn:microsoft.com/office/officeart/2005/8/layout/hierarchy1"/>
    <dgm:cxn modelId="{06BE334F-1571-4188-8B2F-4C568ED88723}" type="presOf" srcId="{25B8AC32-CE4B-4818-81C2-F8EE4BE0F35C}" destId="{9ED9CA2F-993A-48BE-BFD2-A281E63F8CA1}" srcOrd="0" destOrd="0" presId="urn:microsoft.com/office/officeart/2005/8/layout/hierarchy1"/>
    <dgm:cxn modelId="{F210F151-CE8C-4DDB-9938-718117D4079D}" type="presOf" srcId="{2EC52DAE-14CF-43D1-BE28-D86748D8C3C2}" destId="{93A54D1E-9FEB-4BB7-89C9-D51DD9753821}" srcOrd="0" destOrd="0" presId="urn:microsoft.com/office/officeart/2005/8/layout/hierarchy1"/>
    <dgm:cxn modelId="{4D6F8973-D9F1-4E21-8B7B-D926F7F3C401}" type="presOf" srcId="{4E94AE6A-C724-44DF-A727-B8B427809B9F}" destId="{4AF2E6D2-8F4D-4258-B428-175D4B8036AD}" srcOrd="0" destOrd="0" presId="urn:microsoft.com/office/officeart/2005/8/layout/hierarchy1"/>
    <dgm:cxn modelId="{48C36455-5271-47BF-A44D-EDB86FAFEB0A}" srcId="{7D97B8FB-1093-417E-B98E-4FF83692DCDB}" destId="{04F94E8F-24D9-4FA2-8801-555F799C55A8}" srcOrd="0" destOrd="0" parTransId="{3C72C5F8-65E5-40BC-9890-5CFE034CCFA9}" sibTransId="{648E6383-8401-423D-8E68-B6016DD9FAC0}"/>
    <dgm:cxn modelId="{26BAC075-CCE3-4473-958A-943FC85B0813}" type="presOf" srcId="{748EA30B-675F-46AD-A8D7-0F28C29C531C}" destId="{A4AC69DB-763E-4B72-9E78-37762F0A2FBB}" srcOrd="0" destOrd="0" presId="urn:microsoft.com/office/officeart/2005/8/layout/hierarchy1"/>
    <dgm:cxn modelId="{051A5378-D255-4178-9192-219CC85F4AF0}" type="presOf" srcId="{5DA65EDC-AE5D-409B-8264-7FE58B69ED91}" destId="{7F6E47B5-B56F-47CD-B8A5-A5D76EFEDED5}" srcOrd="0" destOrd="0" presId="urn:microsoft.com/office/officeart/2005/8/layout/hierarchy1"/>
    <dgm:cxn modelId="{1E9C0C79-2B50-4848-9454-006B425F8065}" type="presOf" srcId="{3626B5AD-DE5C-4137-97BB-659B05AB27E6}" destId="{B0571A58-D7E9-4611-A823-E38A70228462}" srcOrd="0" destOrd="0" presId="urn:microsoft.com/office/officeart/2005/8/layout/hierarchy1"/>
    <dgm:cxn modelId="{88BDFF7D-B080-438A-8C0C-1CAEA22E3284}" srcId="{30A67C56-5F7A-443B-B07D-88DC22306411}" destId="{FEF0D10C-DC25-4C30-B7DF-01247803B12D}" srcOrd="1" destOrd="0" parTransId="{3824D2DE-54B1-444A-8BDC-92171304BEDC}" sibTransId="{1EA3A326-F042-48F5-AC9F-BF92D8B4DDC6}"/>
    <dgm:cxn modelId="{605D7D86-56AA-42A4-97D3-4C29C35E87FF}" srcId="{0E9567F6-B18C-410E-B1AC-7E4DE3C5EAD3}" destId="{F67E7A30-5A85-4D00-B6E4-17B2EE4F878C}" srcOrd="1" destOrd="0" parTransId="{8E5034F9-74E3-4F94-81C2-22B9C13DF6D5}" sibTransId="{1840B178-68A6-4024-9889-5846F16A810E}"/>
    <dgm:cxn modelId="{70A0208C-3D6B-4FF5-A7F7-CB58B2B61CCE}" srcId="{7D97B8FB-1093-417E-B98E-4FF83692DCDB}" destId="{06147520-A8AA-4D93-BC86-9F64E16CFC72}" srcOrd="1" destOrd="0" parTransId="{11142668-1BC6-469B-9CE0-5ACCB4821202}" sibTransId="{4F371997-0DC9-40EE-ADC0-126381947602}"/>
    <dgm:cxn modelId="{6F1FB092-C4B0-4E59-9DAD-5856B2F84EA7}" srcId="{66EE7278-6C9F-4D95-BADC-C74BD4F5E4AE}" destId="{0E9567F6-B18C-410E-B1AC-7E4DE3C5EAD3}" srcOrd="1" destOrd="0" parTransId="{45ED4699-40E7-46B8-A891-1A830748D25C}" sibTransId="{780A157A-2767-4461-80D1-43F236CFAF67}"/>
    <dgm:cxn modelId="{4716FF98-8ADD-4638-8DC6-7959C0E6F8BF}" type="presOf" srcId="{9A630DFE-3382-4746-B5E0-45566F8B4925}" destId="{251210A4-E3CB-447A-BF35-E27A0FAF6AC0}" srcOrd="0" destOrd="0" presId="urn:microsoft.com/office/officeart/2005/8/layout/hierarchy1"/>
    <dgm:cxn modelId="{89200E9F-75D5-4E67-991D-5494845E5FF0}" type="presOf" srcId="{87C75AFB-31D4-487A-AE43-947BE8DCB968}" destId="{AC6D0E08-3EB1-43DC-A40C-7E9BF1F68276}" srcOrd="0" destOrd="0" presId="urn:microsoft.com/office/officeart/2005/8/layout/hierarchy1"/>
    <dgm:cxn modelId="{BC5CB19F-248A-4993-80B9-258AE67BF3F7}" type="presOf" srcId="{06147520-A8AA-4D93-BC86-9F64E16CFC72}" destId="{C60966A2-B646-4207-AC4D-B2323E52F601}" srcOrd="0" destOrd="0" presId="urn:microsoft.com/office/officeart/2005/8/layout/hierarchy1"/>
    <dgm:cxn modelId="{0705AEAC-756C-4BCE-AF89-9B35251ECF6C}" type="presOf" srcId="{7D97B8FB-1093-417E-B98E-4FF83692DCDB}" destId="{3C6DB900-34DB-4F5D-B8E8-8B32FEEF8D20}" srcOrd="0" destOrd="0" presId="urn:microsoft.com/office/officeart/2005/8/layout/hierarchy1"/>
    <dgm:cxn modelId="{92CA6EB2-408B-4939-B540-6A254FE156F2}" type="presOf" srcId="{9CC499B7-AD6B-4C3E-AEC0-F360365453C8}" destId="{A29810DE-8B95-4F6D-AE63-ADD70D95DE4B}" srcOrd="0" destOrd="0" presId="urn:microsoft.com/office/officeart/2005/8/layout/hierarchy1"/>
    <dgm:cxn modelId="{0ED0ACB9-4121-446E-9112-7BF3719B17B8}" srcId="{30A67C56-5F7A-443B-B07D-88DC22306411}" destId="{66EE7278-6C9F-4D95-BADC-C74BD4F5E4AE}" srcOrd="0" destOrd="0" parTransId="{3626B5AD-DE5C-4137-97BB-659B05AB27E6}" sibTransId="{C867F255-C728-4361-8A32-79EF2A785D0F}"/>
    <dgm:cxn modelId="{797B85BA-4145-4864-AC44-0F5F2A5940F7}" type="presOf" srcId="{30A67C56-5F7A-443B-B07D-88DC22306411}" destId="{84B247C1-5799-47FC-BBC8-033B4A1B521C}" srcOrd="0" destOrd="0" presId="urn:microsoft.com/office/officeart/2005/8/layout/hierarchy1"/>
    <dgm:cxn modelId="{73A058C3-5E91-4022-8151-1BC839D915DD}" srcId="{5DA65EDC-AE5D-409B-8264-7FE58B69ED91}" destId="{A08C06D5-E9C9-4B0E-9A17-77E332695623}" srcOrd="1" destOrd="0" parTransId="{4E94AE6A-C724-44DF-A727-B8B427809B9F}" sibTransId="{3ED316A8-1F12-474E-B674-93EAE2273B4B}"/>
    <dgm:cxn modelId="{047B76CA-8AAF-47E2-AB4C-5732E33E0888}" srcId="{0E9567F6-B18C-410E-B1AC-7E4DE3C5EAD3}" destId="{87C75AFB-31D4-487A-AE43-947BE8DCB968}" srcOrd="0" destOrd="0" parTransId="{DF5AB915-5676-4262-AB66-F0AB6CCF3F3F}" sibTransId="{E989DB84-F09B-428E-B1D7-7D41FF84865A}"/>
    <dgm:cxn modelId="{F0C329D7-EBFA-40FD-8AD4-8997AE921978}" srcId="{04F94E8F-24D9-4FA2-8801-555F799C55A8}" destId="{9A630DFE-3382-4746-B5E0-45566F8B4925}" srcOrd="1" destOrd="0" parTransId="{D5F94666-3CB0-46B5-851F-49DC3A742A35}" sibTransId="{0087447B-ECF8-450F-A483-97AC0B39E817}"/>
    <dgm:cxn modelId="{8186C4DA-212A-4BA2-812E-E601663BC3E5}" type="presOf" srcId="{A62685A7-81E8-40C5-8AF1-E1283C1A16CD}" destId="{36CC0D02-F77B-4E51-B6C2-F48565A9C03A}" srcOrd="0" destOrd="0" presId="urn:microsoft.com/office/officeart/2005/8/layout/hierarchy1"/>
    <dgm:cxn modelId="{4B0A71E5-577C-411E-8FCC-4E16F894C3ED}" srcId="{66EE7278-6C9F-4D95-BADC-C74BD4F5E4AE}" destId="{9979764E-2168-4524-8FDA-AB7A1CA8734A}" srcOrd="0" destOrd="0" parTransId="{A62685A7-81E8-40C5-8AF1-E1283C1A16CD}" sibTransId="{E7DCB9FA-057A-4136-B5BE-9E2DD376E6F0}"/>
    <dgm:cxn modelId="{3C0440EB-FB3A-4ACB-A999-C5CDE9074872}" type="presOf" srcId="{DF5AB915-5676-4262-AB66-F0AB6CCF3F3F}" destId="{202D3196-153E-4269-8EE6-4D5C8507AB9F}" srcOrd="0" destOrd="0" presId="urn:microsoft.com/office/officeart/2005/8/layout/hierarchy1"/>
    <dgm:cxn modelId="{DCEC63EB-5AED-44D0-AEF3-D65FBB238A41}" type="presOf" srcId="{45ED4699-40E7-46B8-A891-1A830748D25C}" destId="{8161A149-9B4F-4C9E-AFF7-3AF4885A7E32}" srcOrd="0" destOrd="0" presId="urn:microsoft.com/office/officeart/2005/8/layout/hierarchy1"/>
    <dgm:cxn modelId="{B020D6F8-A954-4D38-9189-90AFFCC467D9}" type="presOf" srcId="{66EE7278-6C9F-4D95-BADC-C74BD4F5E4AE}" destId="{0BB03EC0-76E3-443D-9029-08DF82891332}" srcOrd="0" destOrd="0" presId="urn:microsoft.com/office/officeart/2005/8/layout/hierarchy1"/>
    <dgm:cxn modelId="{0EEC65FA-BA6A-4E4A-A7D0-2F9C4C7D2891}" srcId="{04F94E8F-24D9-4FA2-8801-555F799C55A8}" destId="{9CC499B7-AD6B-4C3E-AEC0-F360365453C8}" srcOrd="0" destOrd="0" parTransId="{748EA30B-675F-46AD-A8D7-0F28C29C531C}" sibTransId="{B3D59BF9-FC09-448C-A96F-B100762F19C4}"/>
    <dgm:cxn modelId="{C9A903FC-0F8B-4FC4-A903-9941EA45C786}" type="presOf" srcId="{442A9A04-AA68-4760-B984-5CD2CCDD3FB0}" destId="{1EFC20C8-2D5C-428A-80AA-F2E2A2BA82B6}" srcOrd="0" destOrd="0" presId="urn:microsoft.com/office/officeart/2005/8/layout/hierarchy1"/>
    <dgm:cxn modelId="{99092DBE-F43A-455C-899F-A3BB7E654A03}" type="presParOf" srcId="{4E46580C-D305-4DE1-988B-3DEE5FBFD894}" destId="{C800495D-545D-41F7-A537-5B828B40CEB3}" srcOrd="0" destOrd="0" presId="urn:microsoft.com/office/officeart/2005/8/layout/hierarchy1"/>
    <dgm:cxn modelId="{E090BC75-6951-4072-A857-07569967718C}" type="presParOf" srcId="{C800495D-545D-41F7-A537-5B828B40CEB3}" destId="{D645421F-1555-4736-BF84-1102EB247E3B}" srcOrd="0" destOrd="0" presId="urn:microsoft.com/office/officeart/2005/8/layout/hierarchy1"/>
    <dgm:cxn modelId="{868A13B7-A60F-4A00-AA8B-06234D58DFAE}" type="presParOf" srcId="{D645421F-1555-4736-BF84-1102EB247E3B}" destId="{A537CFB2-575F-405D-B168-E0A40CB2DDBA}" srcOrd="0" destOrd="0" presId="urn:microsoft.com/office/officeart/2005/8/layout/hierarchy1"/>
    <dgm:cxn modelId="{C401C6CA-B7CB-46D4-917E-F27C40784559}" type="presParOf" srcId="{D645421F-1555-4736-BF84-1102EB247E3B}" destId="{84B247C1-5799-47FC-BBC8-033B4A1B521C}" srcOrd="1" destOrd="0" presId="urn:microsoft.com/office/officeart/2005/8/layout/hierarchy1"/>
    <dgm:cxn modelId="{A4688A31-8F29-4C69-8D75-DDCB638EA0EA}" type="presParOf" srcId="{C800495D-545D-41F7-A537-5B828B40CEB3}" destId="{0413C0DA-AEC8-408A-ADA7-5088695BDFAC}" srcOrd="1" destOrd="0" presId="urn:microsoft.com/office/officeart/2005/8/layout/hierarchy1"/>
    <dgm:cxn modelId="{FD0AE2D5-F7B8-45EC-9960-E51E2E41DA55}" type="presParOf" srcId="{0413C0DA-AEC8-408A-ADA7-5088695BDFAC}" destId="{B0571A58-D7E9-4611-A823-E38A70228462}" srcOrd="0" destOrd="0" presId="urn:microsoft.com/office/officeart/2005/8/layout/hierarchy1"/>
    <dgm:cxn modelId="{3FFEF18F-5B00-4C64-BAA7-3ED3B3EB68FE}" type="presParOf" srcId="{0413C0DA-AEC8-408A-ADA7-5088695BDFAC}" destId="{FB33C070-0038-4B80-90CC-1AA3E9B9F535}" srcOrd="1" destOrd="0" presId="urn:microsoft.com/office/officeart/2005/8/layout/hierarchy1"/>
    <dgm:cxn modelId="{65B3D9A5-6386-4BAA-89DE-32CB1CF9BFAA}" type="presParOf" srcId="{FB33C070-0038-4B80-90CC-1AA3E9B9F535}" destId="{FF9B49AD-7B39-4DAD-8717-1423C9D05159}" srcOrd="0" destOrd="0" presId="urn:microsoft.com/office/officeart/2005/8/layout/hierarchy1"/>
    <dgm:cxn modelId="{A311C66D-17E5-4E89-81BC-11B66FDE0062}" type="presParOf" srcId="{FF9B49AD-7B39-4DAD-8717-1423C9D05159}" destId="{5C7C6C5A-E526-4FDF-AE70-F1AE950E2738}" srcOrd="0" destOrd="0" presId="urn:microsoft.com/office/officeart/2005/8/layout/hierarchy1"/>
    <dgm:cxn modelId="{23D9CBCC-7DE1-42B5-9B30-DA868D112B28}" type="presParOf" srcId="{FF9B49AD-7B39-4DAD-8717-1423C9D05159}" destId="{0BB03EC0-76E3-443D-9029-08DF82891332}" srcOrd="1" destOrd="0" presId="urn:microsoft.com/office/officeart/2005/8/layout/hierarchy1"/>
    <dgm:cxn modelId="{B982372E-E91D-46F1-B47B-535AF1F410A7}" type="presParOf" srcId="{FB33C070-0038-4B80-90CC-1AA3E9B9F535}" destId="{857CD802-59C8-4A27-8A41-EC4F35F206E8}" srcOrd="1" destOrd="0" presId="urn:microsoft.com/office/officeart/2005/8/layout/hierarchy1"/>
    <dgm:cxn modelId="{C79BE9D2-84F1-4A72-A887-EC59C777FEA9}" type="presParOf" srcId="{857CD802-59C8-4A27-8A41-EC4F35F206E8}" destId="{36CC0D02-F77B-4E51-B6C2-F48565A9C03A}" srcOrd="0" destOrd="0" presId="urn:microsoft.com/office/officeart/2005/8/layout/hierarchy1"/>
    <dgm:cxn modelId="{39A435F2-8033-4119-8E08-094BDE91C8AD}" type="presParOf" srcId="{857CD802-59C8-4A27-8A41-EC4F35F206E8}" destId="{71BA1352-3558-4409-84D4-9D800996BD05}" srcOrd="1" destOrd="0" presId="urn:microsoft.com/office/officeart/2005/8/layout/hierarchy1"/>
    <dgm:cxn modelId="{7FF0AEA8-CB97-4E1B-923E-470748DB37BA}" type="presParOf" srcId="{71BA1352-3558-4409-84D4-9D800996BD05}" destId="{2069785F-03C1-4BE4-9436-AD0C1F1F1FBB}" srcOrd="0" destOrd="0" presId="urn:microsoft.com/office/officeart/2005/8/layout/hierarchy1"/>
    <dgm:cxn modelId="{CBB7179E-6CDA-46FE-8C9E-0B3A44D3C6DD}" type="presParOf" srcId="{2069785F-03C1-4BE4-9436-AD0C1F1F1FBB}" destId="{42F3D707-BB07-4769-B0B8-7E1566BEC212}" srcOrd="0" destOrd="0" presId="urn:microsoft.com/office/officeart/2005/8/layout/hierarchy1"/>
    <dgm:cxn modelId="{E60AEEFA-4C5C-479C-9BD1-96E81C570D8F}" type="presParOf" srcId="{2069785F-03C1-4BE4-9436-AD0C1F1F1FBB}" destId="{6EB5302E-D8E0-4C7B-AA44-6638BA5A1EDD}" srcOrd="1" destOrd="0" presId="urn:microsoft.com/office/officeart/2005/8/layout/hierarchy1"/>
    <dgm:cxn modelId="{6E62E8BA-68F0-4E54-A23D-2727F6CC5DD4}" type="presParOf" srcId="{71BA1352-3558-4409-84D4-9D800996BD05}" destId="{9BF28F6F-BC94-427C-8ADD-731AF0D74A57}" srcOrd="1" destOrd="0" presId="urn:microsoft.com/office/officeart/2005/8/layout/hierarchy1"/>
    <dgm:cxn modelId="{FA9BEB11-5C07-4E52-9C22-E1A9872BF94F}" type="presParOf" srcId="{857CD802-59C8-4A27-8A41-EC4F35F206E8}" destId="{8161A149-9B4F-4C9E-AFF7-3AF4885A7E32}" srcOrd="2" destOrd="0" presId="urn:microsoft.com/office/officeart/2005/8/layout/hierarchy1"/>
    <dgm:cxn modelId="{F71375F9-B239-4D81-ABC5-B183128DD606}" type="presParOf" srcId="{857CD802-59C8-4A27-8A41-EC4F35F206E8}" destId="{C94D8AB2-B4A9-4B51-888C-EEBC00490B00}" srcOrd="3" destOrd="0" presId="urn:microsoft.com/office/officeart/2005/8/layout/hierarchy1"/>
    <dgm:cxn modelId="{87DBD502-3689-4390-A361-8CD931814BD5}" type="presParOf" srcId="{C94D8AB2-B4A9-4B51-888C-EEBC00490B00}" destId="{C90CB1DE-A6D3-40E3-ABD1-06D4B1A5BB83}" srcOrd="0" destOrd="0" presId="urn:microsoft.com/office/officeart/2005/8/layout/hierarchy1"/>
    <dgm:cxn modelId="{EF6C50C2-EDC4-47C5-995C-96EEB044C6CF}" type="presParOf" srcId="{C90CB1DE-A6D3-40E3-ABD1-06D4B1A5BB83}" destId="{E3E90660-ACE5-43EC-82C0-B94B39E07260}" srcOrd="0" destOrd="0" presId="urn:microsoft.com/office/officeart/2005/8/layout/hierarchy1"/>
    <dgm:cxn modelId="{064A5999-0093-4F5E-AF74-6B4710B81A9F}" type="presParOf" srcId="{C90CB1DE-A6D3-40E3-ABD1-06D4B1A5BB83}" destId="{578291A1-5BBE-487E-A2B9-5966F3E1BABE}" srcOrd="1" destOrd="0" presId="urn:microsoft.com/office/officeart/2005/8/layout/hierarchy1"/>
    <dgm:cxn modelId="{267CFD3F-A831-4093-8330-2888068674A8}" type="presParOf" srcId="{C94D8AB2-B4A9-4B51-888C-EEBC00490B00}" destId="{80AF0028-A88C-4EB7-910A-0398786EA917}" srcOrd="1" destOrd="0" presId="urn:microsoft.com/office/officeart/2005/8/layout/hierarchy1"/>
    <dgm:cxn modelId="{0EDA72BC-CFD3-43A8-860F-67647A3999FD}" type="presParOf" srcId="{80AF0028-A88C-4EB7-910A-0398786EA917}" destId="{202D3196-153E-4269-8EE6-4D5C8507AB9F}" srcOrd="0" destOrd="0" presId="urn:microsoft.com/office/officeart/2005/8/layout/hierarchy1"/>
    <dgm:cxn modelId="{6F29EF23-94B8-47D5-8308-99ABC9E88CA3}" type="presParOf" srcId="{80AF0028-A88C-4EB7-910A-0398786EA917}" destId="{4F5A6D93-4D24-4B87-BD4C-79AC1F5D6729}" srcOrd="1" destOrd="0" presId="urn:microsoft.com/office/officeart/2005/8/layout/hierarchy1"/>
    <dgm:cxn modelId="{384531B5-5E7F-4C9D-956A-5D3E58884B3A}" type="presParOf" srcId="{4F5A6D93-4D24-4B87-BD4C-79AC1F5D6729}" destId="{2271170F-F5DC-46D8-9253-F6A6836CA436}" srcOrd="0" destOrd="0" presId="urn:microsoft.com/office/officeart/2005/8/layout/hierarchy1"/>
    <dgm:cxn modelId="{7088FDEE-5BF4-4D41-AE5C-F832AE78B37C}" type="presParOf" srcId="{2271170F-F5DC-46D8-9253-F6A6836CA436}" destId="{04629E31-247E-4820-9DDD-62CACA7B7419}" srcOrd="0" destOrd="0" presId="urn:microsoft.com/office/officeart/2005/8/layout/hierarchy1"/>
    <dgm:cxn modelId="{47143B25-4F81-43D9-9AE0-A1FD7DEB0D5B}" type="presParOf" srcId="{2271170F-F5DC-46D8-9253-F6A6836CA436}" destId="{AC6D0E08-3EB1-43DC-A40C-7E9BF1F68276}" srcOrd="1" destOrd="0" presId="urn:microsoft.com/office/officeart/2005/8/layout/hierarchy1"/>
    <dgm:cxn modelId="{150BC761-58CA-42FE-9B43-72DEF9574650}" type="presParOf" srcId="{4F5A6D93-4D24-4B87-BD4C-79AC1F5D6729}" destId="{BFFC676B-51B0-4C00-BDE5-18BB48FA0858}" srcOrd="1" destOrd="0" presId="urn:microsoft.com/office/officeart/2005/8/layout/hierarchy1"/>
    <dgm:cxn modelId="{538DA9CE-884A-4D1F-91EF-5FBADA6CB127}" type="presParOf" srcId="{BFFC676B-51B0-4C00-BDE5-18BB48FA0858}" destId="{1B01D2F2-12DE-4A25-BAE6-E75A193311D5}" srcOrd="0" destOrd="0" presId="urn:microsoft.com/office/officeart/2005/8/layout/hierarchy1"/>
    <dgm:cxn modelId="{09CF1316-6099-4A58-8BF4-40FF647C94F4}" type="presParOf" srcId="{BFFC676B-51B0-4C00-BDE5-18BB48FA0858}" destId="{998DC045-009D-4391-BAA2-55EBF0B7E990}" srcOrd="1" destOrd="0" presId="urn:microsoft.com/office/officeart/2005/8/layout/hierarchy1"/>
    <dgm:cxn modelId="{4351D94A-0D78-4D7B-BE70-A66E52341A72}" type="presParOf" srcId="{998DC045-009D-4391-BAA2-55EBF0B7E990}" destId="{6D0D1213-E6C7-431E-BA12-941A0922DE1E}" srcOrd="0" destOrd="0" presId="urn:microsoft.com/office/officeart/2005/8/layout/hierarchy1"/>
    <dgm:cxn modelId="{495AF599-78F1-4070-A1C5-A55C0172B13F}" type="presParOf" srcId="{6D0D1213-E6C7-431E-BA12-941A0922DE1E}" destId="{A70FC82A-D5C2-4194-A44B-FBD7765BDCB2}" srcOrd="0" destOrd="0" presId="urn:microsoft.com/office/officeart/2005/8/layout/hierarchy1"/>
    <dgm:cxn modelId="{FD7C198C-9EF3-47C6-A6C3-3CB61A99D958}" type="presParOf" srcId="{6D0D1213-E6C7-431E-BA12-941A0922DE1E}" destId="{7F6E47B5-B56F-47CD-B8A5-A5D76EFEDED5}" srcOrd="1" destOrd="0" presId="urn:microsoft.com/office/officeart/2005/8/layout/hierarchy1"/>
    <dgm:cxn modelId="{DF6972B7-5B6E-42B3-A764-56469682FA07}" type="presParOf" srcId="{998DC045-009D-4391-BAA2-55EBF0B7E990}" destId="{AC48EC18-C536-480E-9025-3211C62B5B52}" srcOrd="1" destOrd="0" presId="urn:microsoft.com/office/officeart/2005/8/layout/hierarchy1"/>
    <dgm:cxn modelId="{76B8E8E5-1C10-4613-991F-C1042B7C1A02}" type="presParOf" srcId="{AC48EC18-C536-480E-9025-3211C62B5B52}" destId="{93A54D1E-9FEB-4BB7-89C9-D51DD9753821}" srcOrd="0" destOrd="0" presId="urn:microsoft.com/office/officeart/2005/8/layout/hierarchy1"/>
    <dgm:cxn modelId="{9EBA1402-2EE9-4D7E-9DBB-4DB3FEC8169F}" type="presParOf" srcId="{AC48EC18-C536-480E-9025-3211C62B5B52}" destId="{78868DCA-1E37-4763-9E01-38B197B2096F}" srcOrd="1" destOrd="0" presId="urn:microsoft.com/office/officeart/2005/8/layout/hierarchy1"/>
    <dgm:cxn modelId="{74E2EE89-1F86-400E-BD80-DB59DFED8D97}" type="presParOf" srcId="{78868DCA-1E37-4763-9E01-38B197B2096F}" destId="{45A8C2EB-6321-4D77-A812-5C36605DAB5B}" srcOrd="0" destOrd="0" presId="urn:microsoft.com/office/officeart/2005/8/layout/hierarchy1"/>
    <dgm:cxn modelId="{F099E4DF-ECBC-41AF-A44D-B11F6FC5B219}" type="presParOf" srcId="{45A8C2EB-6321-4D77-A812-5C36605DAB5B}" destId="{92259E17-2FDE-4593-A0F8-4A760965A2C2}" srcOrd="0" destOrd="0" presId="urn:microsoft.com/office/officeart/2005/8/layout/hierarchy1"/>
    <dgm:cxn modelId="{58D0CD71-3237-499D-8C48-9468C72FF4D8}" type="presParOf" srcId="{45A8C2EB-6321-4D77-A812-5C36605DAB5B}" destId="{1EFC20C8-2D5C-428A-80AA-F2E2A2BA82B6}" srcOrd="1" destOrd="0" presId="urn:microsoft.com/office/officeart/2005/8/layout/hierarchy1"/>
    <dgm:cxn modelId="{F66867D7-421C-4368-A98B-EE4ACDE22532}" type="presParOf" srcId="{78868DCA-1E37-4763-9E01-38B197B2096F}" destId="{409B03FF-02BC-4545-A3FE-4FC6F5F0FA05}" srcOrd="1" destOrd="0" presId="urn:microsoft.com/office/officeart/2005/8/layout/hierarchy1"/>
    <dgm:cxn modelId="{C375E40B-F1C8-4CA6-8296-53ECC22F6F91}" type="presParOf" srcId="{AC48EC18-C536-480E-9025-3211C62B5B52}" destId="{4AF2E6D2-8F4D-4258-B428-175D4B8036AD}" srcOrd="2" destOrd="0" presId="urn:microsoft.com/office/officeart/2005/8/layout/hierarchy1"/>
    <dgm:cxn modelId="{76982447-02B5-4264-99A4-C7D4BA1CDAFB}" type="presParOf" srcId="{AC48EC18-C536-480E-9025-3211C62B5B52}" destId="{08141DF1-1FF6-4704-AF67-77FFBC0AA828}" srcOrd="3" destOrd="0" presId="urn:microsoft.com/office/officeart/2005/8/layout/hierarchy1"/>
    <dgm:cxn modelId="{8A4A706A-1293-49CE-B041-41875925A6A4}" type="presParOf" srcId="{08141DF1-1FF6-4704-AF67-77FFBC0AA828}" destId="{A1CB9FD1-4597-4EEE-BCA5-E24EB52A898A}" srcOrd="0" destOrd="0" presId="urn:microsoft.com/office/officeart/2005/8/layout/hierarchy1"/>
    <dgm:cxn modelId="{D9D12820-C4A4-4AEC-A4E2-75E07AB755F4}" type="presParOf" srcId="{A1CB9FD1-4597-4EEE-BCA5-E24EB52A898A}" destId="{196C4BE9-03D6-4432-BFAA-105873E1ECF0}" srcOrd="0" destOrd="0" presId="urn:microsoft.com/office/officeart/2005/8/layout/hierarchy1"/>
    <dgm:cxn modelId="{FBAF469A-79B5-441E-AC47-40D64FEABB13}" type="presParOf" srcId="{A1CB9FD1-4597-4EEE-BCA5-E24EB52A898A}" destId="{08CB05AC-02E8-4DE5-B264-648BC5335ED6}" srcOrd="1" destOrd="0" presId="urn:microsoft.com/office/officeart/2005/8/layout/hierarchy1"/>
    <dgm:cxn modelId="{07A6F29E-36B7-46E4-8C23-3881D28A8037}" type="presParOf" srcId="{08141DF1-1FF6-4704-AF67-77FFBC0AA828}" destId="{B6386522-9ADC-419F-B0D0-11498FC378DE}" srcOrd="1" destOrd="0" presId="urn:microsoft.com/office/officeart/2005/8/layout/hierarchy1"/>
    <dgm:cxn modelId="{F2B167B8-1B41-4884-BCCC-0C1C2112289F}" type="presParOf" srcId="{BFFC676B-51B0-4C00-BDE5-18BB48FA0858}" destId="{9ED9CA2F-993A-48BE-BFD2-A281E63F8CA1}" srcOrd="2" destOrd="0" presId="urn:microsoft.com/office/officeart/2005/8/layout/hierarchy1"/>
    <dgm:cxn modelId="{EFD67F4C-C402-45F4-9E7C-CB397BC199F1}" type="presParOf" srcId="{BFFC676B-51B0-4C00-BDE5-18BB48FA0858}" destId="{7CBFEA64-9290-46F0-9829-B77CE8C2A7EF}" srcOrd="3" destOrd="0" presId="urn:microsoft.com/office/officeart/2005/8/layout/hierarchy1"/>
    <dgm:cxn modelId="{3B53DD0E-3E04-4BF0-AB68-ACA4413F2236}" type="presParOf" srcId="{7CBFEA64-9290-46F0-9829-B77CE8C2A7EF}" destId="{8955EA59-4ACA-4AE8-BE6D-AF63123E5D03}" srcOrd="0" destOrd="0" presId="urn:microsoft.com/office/officeart/2005/8/layout/hierarchy1"/>
    <dgm:cxn modelId="{249DA92A-2980-4252-B7A4-43EB9CCF6C1D}" type="presParOf" srcId="{8955EA59-4ACA-4AE8-BE6D-AF63123E5D03}" destId="{23947006-6C18-42F6-B00F-E97A95D9B910}" srcOrd="0" destOrd="0" presId="urn:microsoft.com/office/officeart/2005/8/layout/hierarchy1"/>
    <dgm:cxn modelId="{2E53AA47-0A85-42E0-B79E-E4007D287363}" type="presParOf" srcId="{8955EA59-4ACA-4AE8-BE6D-AF63123E5D03}" destId="{3C6DB900-34DB-4F5D-B8E8-8B32FEEF8D20}" srcOrd="1" destOrd="0" presId="urn:microsoft.com/office/officeart/2005/8/layout/hierarchy1"/>
    <dgm:cxn modelId="{AFBB6201-C3F8-4528-A9B4-2DBBA672BCA8}" type="presParOf" srcId="{7CBFEA64-9290-46F0-9829-B77CE8C2A7EF}" destId="{AA24460E-B047-48BB-94E4-2EEE634B5F74}" srcOrd="1" destOrd="0" presId="urn:microsoft.com/office/officeart/2005/8/layout/hierarchy1"/>
    <dgm:cxn modelId="{5D556F2B-A64C-458F-AD6A-47F80D21FB65}" type="presParOf" srcId="{AA24460E-B047-48BB-94E4-2EEE634B5F74}" destId="{841A042C-9D74-4C0F-A5B6-4B4AA1B9ECFE}" srcOrd="0" destOrd="0" presId="urn:microsoft.com/office/officeart/2005/8/layout/hierarchy1"/>
    <dgm:cxn modelId="{2225F4A1-21BB-4E5E-9653-63446C408E6E}" type="presParOf" srcId="{AA24460E-B047-48BB-94E4-2EEE634B5F74}" destId="{FAAC867F-8F60-4A04-8D3C-C70B6B9AA0EF}" srcOrd="1" destOrd="0" presId="urn:microsoft.com/office/officeart/2005/8/layout/hierarchy1"/>
    <dgm:cxn modelId="{C2B8C8F3-BF17-4127-A907-DAB1F720A5CB}" type="presParOf" srcId="{FAAC867F-8F60-4A04-8D3C-C70B6B9AA0EF}" destId="{1C0DFC5A-9A48-4A48-9952-6BDF7BCA4711}" srcOrd="0" destOrd="0" presId="urn:microsoft.com/office/officeart/2005/8/layout/hierarchy1"/>
    <dgm:cxn modelId="{386C61B9-2DE9-48A1-9755-43F1FEF91602}" type="presParOf" srcId="{1C0DFC5A-9A48-4A48-9952-6BDF7BCA4711}" destId="{B15782BA-8B2C-4710-B782-E4A2C838D1A7}" srcOrd="0" destOrd="0" presId="urn:microsoft.com/office/officeart/2005/8/layout/hierarchy1"/>
    <dgm:cxn modelId="{A2E651E1-D6D3-4EA9-B22A-6EB605557271}" type="presParOf" srcId="{1C0DFC5A-9A48-4A48-9952-6BDF7BCA4711}" destId="{26F0F5FC-E6CF-46B4-B890-B29FC8DAE16F}" srcOrd="1" destOrd="0" presId="urn:microsoft.com/office/officeart/2005/8/layout/hierarchy1"/>
    <dgm:cxn modelId="{EF3413C0-CC93-4C41-8D61-03E1DC28D619}" type="presParOf" srcId="{FAAC867F-8F60-4A04-8D3C-C70B6B9AA0EF}" destId="{BD494B7D-EA9F-4D47-962F-73626594B5F5}" srcOrd="1" destOrd="0" presId="urn:microsoft.com/office/officeart/2005/8/layout/hierarchy1"/>
    <dgm:cxn modelId="{29DE0344-5ABD-40C9-A57A-C58EAD793E4B}" type="presParOf" srcId="{BD494B7D-EA9F-4D47-962F-73626594B5F5}" destId="{A4AC69DB-763E-4B72-9E78-37762F0A2FBB}" srcOrd="0" destOrd="0" presId="urn:microsoft.com/office/officeart/2005/8/layout/hierarchy1"/>
    <dgm:cxn modelId="{07EAAF28-3E68-497E-8238-37BBF72A6875}" type="presParOf" srcId="{BD494B7D-EA9F-4D47-962F-73626594B5F5}" destId="{B31D7E1D-93B5-44EE-A32D-986D64BAAD21}" srcOrd="1" destOrd="0" presId="urn:microsoft.com/office/officeart/2005/8/layout/hierarchy1"/>
    <dgm:cxn modelId="{9A4CFC2E-275B-4B6B-A9D8-351771F0C2A5}" type="presParOf" srcId="{B31D7E1D-93B5-44EE-A32D-986D64BAAD21}" destId="{26F968C9-8FE7-4385-853D-C0EC442BAB2F}" srcOrd="0" destOrd="0" presId="urn:microsoft.com/office/officeart/2005/8/layout/hierarchy1"/>
    <dgm:cxn modelId="{FE37BFCA-9B08-40DF-B869-9A8022C7AABE}" type="presParOf" srcId="{26F968C9-8FE7-4385-853D-C0EC442BAB2F}" destId="{E971A1C7-211C-4DD1-A97D-AB5B3E1B74C8}" srcOrd="0" destOrd="0" presId="urn:microsoft.com/office/officeart/2005/8/layout/hierarchy1"/>
    <dgm:cxn modelId="{67849A79-27A3-4981-BC92-DA7EBCD7CEF3}" type="presParOf" srcId="{26F968C9-8FE7-4385-853D-C0EC442BAB2F}" destId="{A29810DE-8B95-4F6D-AE63-ADD70D95DE4B}" srcOrd="1" destOrd="0" presId="urn:microsoft.com/office/officeart/2005/8/layout/hierarchy1"/>
    <dgm:cxn modelId="{2D937A3F-F05C-4140-BA0E-29E821B44BC7}" type="presParOf" srcId="{B31D7E1D-93B5-44EE-A32D-986D64BAAD21}" destId="{321E624B-CF77-4DB0-9086-C51AA62F9A4E}" srcOrd="1" destOrd="0" presId="urn:microsoft.com/office/officeart/2005/8/layout/hierarchy1"/>
    <dgm:cxn modelId="{82225E0E-7E2B-4338-831B-552A3A169A97}" type="presParOf" srcId="{BD494B7D-EA9F-4D47-962F-73626594B5F5}" destId="{E772184D-D003-494C-85C2-26EF253E01F3}" srcOrd="2" destOrd="0" presId="urn:microsoft.com/office/officeart/2005/8/layout/hierarchy1"/>
    <dgm:cxn modelId="{76585134-6593-4171-AB36-5FCB57DB1319}" type="presParOf" srcId="{BD494B7D-EA9F-4D47-962F-73626594B5F5}" destId="{E286B49E-EBEC-4FF5-9DE9-757F8FA601C1}" srcOrd="3" destOrd="0" presId="urn:microsoft.com/office/officeart/2005/8/layout/hierarchy1"/>
    <dgm:cxn modelId="{94BF40DC-8B34-428E-BDC2-438169694CDA}" type="presParOf" srcId="{E286B49E-EBEC-4FF5-9DE9-757F8FA601C1}" destId="{32DD9BE3-8CDF-49A5-BAB5-C1BAF5087F4A}" srcOrd="0" destOrd="0" presId="urn:microsoft.com/office/officeart/2005/8/layout/hierarchy1"/>
    <dgm:cxn modelId="{452BC869-8B9B-4F3B-8A49-D9DCC1AE6BAD}" type="presParOf" srcId="{32DD9BE3-8CDF-49A5-BAB5-C1BAF5087F4A}" destId="{2FE43B92-6093-48B8-9D3E-6B86D2A90946}" srcOrd="0" destOrd="0" presId="urn:microsoft.com/office/officeart/2005/8/layout/hierarchy1"/>
    <dgm:cxn modelId="{A78E14AF-6B6C-4FB6-BA40-928AD87BCFAC}" type="presParOf" srcId="{32DD9BE3-8CDF-49A5-BAB5-C1BAF5087F4A}" destId="{251210A4-E3CB-447A-BF35-E27A0FAF6AC0}" srcOrd="1" destOrd="0" presId="urn:microsoft.com/office/officeart/2005/8/layout/hierarchy1"/>
    <dgm:cxn modelId="{976D04FC-3608-44C3-8CC1-8A9BE59CDB57}" type="presParOf" srcId="{E286B49E-EBEC-4FF5-9DE9-757F8FA601C1}" destId="{3AAC2B76-7F56-40E4-A8F9-FF2D17A65761}" srcOrd="1" destOrd="0" presId="urn:microsoft.com/office/officeart/2005/8/layout/hierarchy1"/>
    <dgm:cxn modelId="{570791F6-ECEE-4704-A7C8-AE11A66F9259}" type="presParOf" srcId="{AA24460E-B047-48BB-94E4-2EEE634B5F74}" destId="{7123F9CF-B8F8-44A6-BC57-4AAC6E32A2D6}" srcOrd="2" destOrd="0" presId="urn:microsoft.com/office/officeart/2005/8/layout/hierarchy1"/>
    <dgm:cxn modelId="{CFF520B4-9EA0-40E2-AA29-6F7794E63E0A}" type="presParOf" srcId="{AA24460E-B047-48BB-94E4-2EEE634B5F74}" destId="{92CF42AF-B180-4501-8C8B-5DCFC994B658}" srcOrd="3" destOrd="0" presId="urn:microsoft.com/office/officeart/2005/8/layout/hierarchy1"/>
    <dgm:cxn modelId="{CE03E30B-A5A0-4184-A12D-D62CA5F3863D}" type="presParOf" srcId="{92CF42AF-B180-4501-8C8B-5DCFC994B658}" destId="{E1E9F2F8-6AAE-437B-9E2E-A8FBD4169ABA}" srcOrd="0" destOrd="0" presId="urn:microsoft.com/office/officeart/2005/8/layout/hierarchy1"/>
    <dgm:cxn modelId="{6565EC20-D4E2-4995-9786-45E3E2D5CC2A}" type="presParOf" srcId="{E1E9F2F8-6AAE-437B-9E2E-A8FBD4169ABA}" destId="{222B53CC-D8CB-4B31-8162-113D40D4F26F}" srcOrd="0" destOrd="0" presId="urn:microsoft.com/office/officeart/2005/8/layout/hierarchy1"/>
    <dgm:cxn modelId="{32784D79-51EC-4395-9CF4-36BD8A48D8B7}" type="presParOf" srcId="{E1E9F2F8-6AAE-437B-9E2E-A8FBD4169ABA}" destId="{C60966A2-B646-4207-AC4D-B2323E52F601}" srcOrd="1" destOrd="0" presId="urn:microsoft.com/office/officeart/2005/8/layout/hierarchy1"/>
    <dgm:cxn modelId="{3B39CC28-C10A-434B-815C-49C16FA7150B}" type="presParOf" srcId="{92CF42AF-B180-4501-8C8B-5DCFC994B658}" destId="{2E53C3AF-95F6-4D5D-9E52-A7CF39DB229F}" srcOrd="1" destOrd="0" presId="urn:microsoft.com/office/officeart/2005/8/layout/hierarchy1"/>
    <dgm:cxn modelId="{0DA4EA66-7102-418F-AD81-4B72BDB92EA1}" type="presParOf" srcId="{80AF0028-A88C-4EB7-910A-0398786EA917}" destId="{0E3F8668-7AD9-499E-9B94-A41A09327155}" srcOrd="2" destOrd="0" presId="urn:microsoft.com/office/officeart/2005/8/layout/hierarchy1"/>
    <dgm:cxn modelId="{741392FF-256A-4857-B369-AAF1271E440F}" type="presParOf" srcId="{80AF0028-A88C-4EB7-910A-0398786EA917}" destId="{BA3F6570-807A-49D4-BD1F-82C7B2BDA5DD}" srcOrd="3" destOrd="0" presId="urn:microsoft.com/office/officeart/2005/8/layout/hierarchy1"/>
    <dgm:cxn modelId="{43681C05-712A-4DCD-99AF-4F28DB9D484B}" type="presParOf" srcId="{BA3F6570-807A-49D4-BD1F-82C7B2BDA5DD}" destId="{0A47643E-8052-4535-9EA4-ABFD3BF29FDD}" srcOrd="0" destOrd="0" presId="urn:microsoft.com/office/officeart/2005/8/layout/hierarchy1"/>
    <dgm:cxn modelId="{0DAB7B35-F11E-456E-B9F4-077105EDC78A}" type="presParOf" srcId="{0A47643E-8052-4535-9EA4-ABFD3BF29FDD}" destId="{2641584A-C2CE-4049-87AB-3616523EE2C0}" srcOrd="0" destOrd="0" presId="urn:microsoft.com/office/officeart/2005/8/layout/hierarchy1"/>
    <dgm:cxn modelId="{6F2C41DE-3965-4668-A57A-A8DAE383F66E}" type="presParOf" srcId="{0A47643E-8052-4535-9EA4-ABFD3BF29FDD}" destId="{63FEA929-7210-4DA5-B2DE-7D37BF056C0A}" srcOrd="1" destOrd="0" presId="urn:microsoft.com/office/officeart/2005/8/layout/hierarchy1"/>
    <dgm:cxn modelId="{A56C6719-9043-4EE8-BF6F-BCB0BED3745E}" type="presParOf" srcId="{BA3F6570-807A-49D4-BD1F-82C7B2BDA5DD}" destId="{B0D4D16B-9BD0-4077-AF23-7BD849BE2106}" srcOrd="1" destOrd="0" presId="urn:microsoft.com/office/officeart/2005/8/layout/hierarchy1"/>
    <dgm:cxn modelId="{585042CA-49B0-4D5C-B935-A39947645356}" type="presParOf" srcId="{0413C0DA-AEC8-408A-ADA7-5088695BDFAC}" destId="{E8C7D735-2970-49EC-92CC-346DAEE68CB2}" srcOrd="2" destOrd="0" presId="urn:microsoft.com/office/officeart/2005/8/layout/hierarchy1"/>
    <dgm:cxn modelId="{D43B96F7-B975-4475-9CD5-DBCB2E8EABA6}" type="presParOf" srcId="{0413C0DA-AEC8-408A-ADA7-5088695BDFAC}" destId="{76ACC415-5FC5-4D8B-8DB7-770BEDD5F4DD}" srcOrd="3" destOrd="0" presId="urn:microsoft.com/office/officeart/2005/8/layout/hierarchy1"/>
    <dgm:cxn modelId="{8E1B4F5A-6DBA-485F-9AE9-997AACC10A2B}" type="presParOf" srcId="{76ACC415-5FC5-4D8B-8DB7-770BEDD5F4DD}" destId="{9DA71F35-9BA9-4019-9B38-A22C01C61E3C}" srcOrd="0" destOrd="0" presId="urn:microsoft.com/office/officeart/2005/8/layout/hierarchy1"/>
    <dgm:cxn modelId="{0B0DAE1C-C733-42C2-A70C-765B2F886631}" type="presParOf" srcId="{9DA71F35-9BA9-4019-9B38-A22C01C61E3C}" destId="{3CAAE861-EC7F-4C51-9E31-647E1B73EC58}" srcOrd="0" destOrd="0" presId="urn:microsoft.com/office/officeart/2005/8/layout/hierarchy1"/>
    <dgm:cxn modelId="{D7D358AE-474A-4722-9870-A193A357AE27}" type="presParOf" srcId="{9DA71F35-9BA9-4019-9B38-A22C01C61E3C}" destId="{D8822D5C-5D29-46C7-9A24-200C1DA7FEE2}" srcOrd="1" destOrd="0" presId="urn:microsoft.com/office/officeart/2005/8/layout/hierarchy1"/>
    <dgm:cxn modelId="{2A6ABF92-05D7-44F8-8FFA-B1AC750491CF}" type="presParOf" srcId="{76ACC415-5FC5-4D8B-8DB7-770BEDD5F4DD}" destId="{4AAA954E-FA1C-4103-818C-12CE2D8C1C13}" srcOrd="1" destOrd="0" presId="urn:microsoft.com/office/officeart/2005/8/layout/hierarchy1"/>
  </dgm:cxnLst>
  <dgm:bg/>
  <dgm:whole/>
  <dgm:extLst>
    <a:ext uri="http://schemas.microsoft.com/office/drawing/2008/diagram">
      <dsp:dataModelExt xmlns:dsp="http://schemas.microsoft.com/office/drawing/2008/diagram" relId="rId6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E8C7D735-2970-49EC-92CC-346DAEE68CB2}">
      <dsp:nvSpPr>
        <dsp:cNvPr id="0" name=""/>
        <dsp:cNvSpPr/>
      </dsp:nvSpPr>
      <dsp:spPr>
        <a:xfrm>
          <a:off x="2924517" y="551743"/>
          <a:ext cx="529490" cy="25198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1723"/>
              </a:lnTo>
              <a:lnTo>
                <a:pt x="529490" y="171723"/>
              </a:lnTo>
              <a:lnTo>
                <a:pt x="529490" y="251989"/>
              </a:lnTo>
            </a:path>
          </a:pathLst>
        </a:custGeom>
        <a:noFill/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E3F8668-7AD9-499E-9B94-A41A09327155}">
      <dsp:nvSpPr>
        <dsp:cNvPr id="0" name=""/>
        <dsp:cNvSpPr/>
      </dsp:nvSpPr>
      <dsp:spPr>
        <a:xfrm>
          <a:off x="2924517" y="2156100"/>
          <a:ext cx="529490" cy="25198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1723"/>
              </a:lnTo>
              <a:lnTo>
                <a:pt x="529490" y="171723"/>
              </a:lnTo>
              <a:lnTo>
                <a:pt x="529490" y="251989"/>
              </a:lnTo>
            </a:path>
          </a:pathLst>
        </a:custGeom>
        <a:noFill/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123F9CF-B8F8-44A6-BC57-4AAC6E32A2D6}">
      <dsp:nvSpPr>
        <dsp:cNvPr id="0" name=""/>
        <dsp:cNvSpPr/>
      </dsp:nvSpPr>
      <dsp:spPr>
        <a:xfrm>
          <a:off x="3454008" y="3760458"/>
          <a:ext cx="529490" cy="25198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1723"/>
              </a:lnTo>
              <a:lnTo>
                <a:pt x="529490" y="171723"/>
              </a:lnTo>
              <a:lnTo>
                <a:pt x="529490" y="251989"/>
              </a:lnTo>
            </a:path>
          </a:pathLst>
        </a:custGeom>
        <a:noFill/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772184D-D003-494C-85C2-26EF253E01F3}">
      <dsp:nvSpPr>
        <dsp:cNvPr id="0" name=""/>
        <dsp:cNvSpPr/>
      </dsp:nvSpPr>
      <dsp:spPr>
        <a:xfrm>
          <a:off x="2924517" y="4562636"/>
          <a:ext cx="529490" cy="25198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1723"/>
              </a:lnTo>
              <a:lnTo>
                <a:pt x="529490" y="171723"/>
              </a:lnTo>
              <a:lnTo>
                <a:pt x="529490" y="251989"/>
              </a:lnTo>
            </a:path>
          </a:pathLst>
        </a:custGeom>
        <a:noFill/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4AC69DB-763E-4B72-9E78-37762F0A2FBB}">
      <dsp:nvSpPr>
        <dsp:cNvPr id="0" name=""/>
        <dsp:cNvSpPr/>
      </dsp:nvSpPr>
      <dsp:spPr>
        <a:xfrm>
          <a:off x="2395026" y="4562636"/>
          <a:ext cx="529490" cy="251989"/>
        </a:xfrm>
        <a:custGeom>
          <a:avLst/>
          <a:gdLst/>
          <a:ahLst/>
          <a:cxnLst/>
          <a:rect l="0" t="0" r="0" b="0"/>
          <a:pathLst>
            <a:path>
              <a:moveTo>
                <a:pt x="529490" y="0"/>
              </a:moveTo>
              <a:lnTo>
                <a:pt x="529490" y="171723"/>
              </a:lnTo>
              <a:lnTo>
                <a:pt x="0" y="171723"/>
              </a:lnTo>
              <a:lnTo>
                <a:pt x="0" y="251989"/>
              </a:lnTo>
            </a:path>
          </a:pathLst>
        </a:custGeom>
        <a:noFill/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41A042C-9D74-4C0F-A5B6-4B4AA1B9ECFE}">
      <dsp:nvSpPr>
        <dsp:cNvPr id="0" name=""/>
        <dsp:cNvSpPr/>
      </dsp:nvSpPr>
      <dsp:spPr>
        <a:xfrm>
          <a:off x="2924517" y="3760458"/>
          <a:ext cx="529490" cy="251989"/>
        </a:xfrm>
        <a:custGeom>
          <a:avLst/>
          <a:gdLst/>
          <a:ahLst/>
          <a:cxnLst/>
          <a:rect l="0" t="0" r="0" b="0"/>
          <a:pathLst>
            <a:path>
              <a:moveTo>
                <a:pt x="529490" y="0"/>
              </a:moveTo>
              <a:lnTo>
                <a:pt x="529490" y="171723"/>
              </a:lnTo>
              <a:lnTo>
                <a:pt x="0" y="171723"/>
              </a:lnTo>
              <a:lnTo>
                <a:pt x="0" y="251989"/>
              </a:lnTo>
            </a:path>
          </a:pathLst>
        </a:custGeom>
        <a:noFill/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ED9CA2F-993A-48BE-BFD2-A281E63F8CA1}">
      <dsp:nvSpPr>
        <dsp:cNvPr id="0" name=""/>
        <dsp:cNvSpPr/>
      </dsp:nvSpPr>
      <dsp:spPr>
        <a:xfrm>
          <a:off x="2395026" y="2958279"/>
          <a:ext cx="1058981" cy="25198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1723"/>
              </a:lnTo>
              <a:lnTo>
                <a:pt x="1058981" y="171723"/>
              </a:lnTo>
              <a:lnTo>
                <a:pt x="1058981" y="251989"/>
              </a:lnTo>
            </a:path>
          </a:pathLst>
        </a:custGeom>
        <a:noFill/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AF2E6D2-8F4D-4258-B428-175D4B8036AD}">
      <dsp:nvSpPr>
        <dsp:cNvPr id="0" name=""/>
        <dsp:cNvSpPr/>
      </dsp:nvSpPr>
      <dsp:spPr>
        <a:xfrm>
          <a:off x="1336044" y="3760458"/>
          <a:ext cx="529490" cy="25198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1723"/>
              </a:lnTo>
              <a:lnTo>
                <a:pt x="529490" y="171723"/>
              </a:lnTo>
              <a:lnTo>
                <a:pt x="529490" y="251989"/>
              </a:lnTo>
            </a:path>
          </a:pathLst>
        </a:custGeom>
        <a:noFill/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3A54D1E-9FEB-4BB7-89C9-D51DD9753821}">
      <dsp:nvSpPr>
        <dsp:cNvPr id="0" name=""/>
        <dsp:cNvSpPr/>
      </dsp:nvSpPr>
      <dsp:spPr>
        <a:xfrm>
          <a:off x="806553" y="3760458"/>
          <a:ext cx="529490" cy="251989"/>
        </a:xfrm>
        <a:custGeom>
          <a:avLst/>
          <a:gdLst/>
          <a:ahLst/>
          <a:cxnLst/>
          <a:rect l="0" t="0" r="0" b="0"/>
          <a:pathLst>
            <a:path>
              <a:moveTo>
                <a:pt x="529490" y="0"/>
              </a:moveTo>
              <a:lnTo>
                <a:pt x="529490" y="171723"/>
              </a:lnTo>
              <a:lnTo>
                <a:pt x="0" y="171723"/>
              </a:lnTo>
              <a:lnTo>
                <a:pt x="0" y="251989"/>
              </a:lnTo>
            </a:path>
          </a:pathLst>
        </a:custGeom>
        <a:noFill/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B01D2F2-12DE-4A25-BAE6-E75A193311D5}">
      <dsp:nvSpPr>
        <dsp:cNvPr id="0" name=""/>
        <dsp:cNvSpPr/>
      </dsp:nvSpPr>
      <dsp:spPr>
        <a:xfrm>
          <a:off x="1336044" y="2958279"/>
          <a:ext cx="1058981" cy="251989"/>
        </a:xfrm>
        <a:custGeom>
          <a:avLst/>
          <a:gdLst/>
          <a:ahLst/>
          <a:cxnLst/>
          <a:rect l="0" t="0" r="0" b="0"/>
          <a:pathLst>
            <a:path>
              <a:moveTo>
                <a:pt x="1058981" y="0"/>
              </a:moveTo>
              <a:lnTo>
                <a:pt x="1058981" y="171723"/>
              </a:lnTo>
              <a:lnTo>
                <a:pt x="0" y="171723"/>
              </a:lnTo>
              <a:lnTo>
                <a:pt x="0" y="251989"/>
              </a:lnTo>
            </a:path>
          </a:pathLst>
        </a:custGeom>
        <a:noFill/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02D3196-153E-4269-8EE6-4D5C8507AB9F}">
      <dsp:nvSpPr>
        <dsp:cNvPr id="0" name=""/>
        <dsp:cNvSpPr/>
      </dsp:nvSpPr>
      <dsp:spPr>
        <a:xfrm>
          <a:off x="2395026" y="2156100"/>
          <a:ext cx="529490" cy="251989"/>
        </a:xfrm>
        <a:custGeom>
          <a:avLst/>
          <a:gdLst/>
          <a:ahLst/>
          <a:cxnLst/>
          <a:rect l="0" t="0" r="0" b="0"/>
          <a:pathLst>
            <a:path>
              <a:moveTo>
                <a:pt x="529490" y="0"/>
              </a:moveTo>
              <a:lnTo>
                <a:pt x="529490" y="171723"/>
              </a:lnTo>
              <a:lnTo>
                <a:pt x="0" y="171723"/>
              </a:lnTo>
              <a:lnTo>
                <a:pt x="0" y="251989"/>
              </a:lnTo>
            </a:path>
          </a:pathLst>
        </a:custGeom>
        <a:noFill/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161A149-9B4F-4C9E-AFF7-3AF4885A7E32}">
      <dsp:nvSpPr>
        <dsp:cNvPr id="0" name=""/>
        <dsp:cNvSpPr/>
      </dsp:nvSpPr>
      <dsp:spPr>
        <a:xfrm>
          <a:off x="2395026" y="1353921"/>
          <a:ext cx="529490" cy="25198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1723"/>
              </a:lnTo>
              <a:lnTo>
                <a:pt x="529490" y="171723"/>
              </a:lnTo>
              <a:lnTo>
                <a:pt x="529490" y="251989"/>
              </a:lnTo>
            </a:path>
          </a:pathLst>
        </a:custGeom>
        <a:noFill/>
        <a:ln w="12700" cap="flat" cmpd="sng" algn="ctr">
          <a:solidFill>
            <a:schemeClr val="accent6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6CC0D02-F77B-4E51-B6C2-F48565A9C03A}">
      <dsp:nvSpPr>
        <dsp:cNvPr id="0" name=""/>
        <dsp:cNvSpPr/>
      </dsp:nvSpPr>
      <dsp:spPr>
        <a:xfrm>
          <a:off x="1865535" y="1353921"/>
          <a:ext cx="529490" cy="251989"/>
        </a:xfrm>
        <a:custGeom>
          <a:avLst/>
          <a:gdLst/>
          <a:ahLst/>
          <a:cxnLst/>
          <a:rect l="0" t="0" r="0" b="0"/>
          <a:pathLst>
            <a:path>
              <a:moveTo>
                <a:pt x="529490" y="0"/>
              </a:moveTo>
              <a:lnTo>
                <a:pt x="529490" y="171723"/>
              </a:lnTo>
              <a:lnTo>
                <a:pt x="0" y="171723"/>
              </a:lnTo>
              <a:lnTo>
                <a:pt x="0" y="251989"/>
              </a:lnTo>
            </a:path>
          </a:pathLst>
        </a:custGeom>
        <a:noFill/>
        <a:ln w="12700" cap="flat" cmpd="sng" algn="ctr">
          <a:solidFill>
            <a:schemeClr val="accent6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0571A58-D7E9-4611-A823-E38A70228462}">
      <dsp:nvSpPr>
        <dsp:cNvPr id="0" name=""/>
        <dsp:cNvSpPr/>
      </dsp:nvSpPr>
      <dsp:spPr>
        <a:xfrm>
          <a:off x="2395026" y="551743"/>
          <a:ext cx="529490" cy="251989"/>
        </a:xfrm>
        <a:custGeom>
          <a:avLst/>
          <a:gdLst/>
          <a:ahLst/>
          <a:cxnLst/>
          <a:rect l="0" t="0" r="0" b="0"/>
          <a:pathLst>
            <a:path>
              <a:moveTo>
                <a:pt x="529490" y="0"/>
              </a:moveTo>
              <a:lnTo>
                <a:pt x="529490" y="171723"/>
              </a:lnTo>
              <a:lnTo>
                <a:pt x="0" y="171723"/>
              </a:lnTo>
              <a:lnTo>
                <a:pt x="0" y="251989"/>
              </a:lnTo>
            </a:path>
          </a:pathLst>
        </a:custGeom>
        <a:noFill/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537CFB2-575F-405D-B168-E0A40CB2DDBA}">
      <dsp:nvSpPr>
        <dsp:cNvPr id="0" name=""/>
        <dsp:cNvSpPr/>
      </dsp:nvSpPr>
      <dsp:spPr>
        <a:xfrm>
          <a:off x="2491297" y="1553"/>
          <a:ext cx="866439" cy="550189"/>
        </a:xfrm>
        <a:prstGeom prst="roundRect">
          <a:avLst>
            <a:gd name="adj" fmla="val 10000"/>
          </a:avLst>
        </a:prstGeom>
        <a:solidFill>
          <a:schemeClr val="accent3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84B247C1-5799-47FC-BBC8-033B4A1B521C}">
      <dsp:nvSpPr>
        <dsp:cNvPr id="0" name=""/>
        <dsp:cNvSpPr/>
      </dsp:nvSpPr>
      <dsp:spPr>
        <a:xfrm>
          <a:off x="2587568" y="93011"/>
          <a:ext cx="866439" cy="55018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1" i="0" strike="noStrike" kern="1200">
              <a:latin typeface="Arial"/>
              <a:cs typeface="Arial"/>
            </a:rPr>
            <a:t>POBLACIÓ DE 16 ANYS O MÉS</a:t>
          </a:r>
          <a:endParaRPr lang="es-ES" sz="700" b="0" i="0" strike="noStrike" kern="1200">
            <a:latin typeface="Arial"/>
            <a:cs typeface="Arial"/>
          </a:endParaRPr>
        </a:p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0" i="0" strike="noStrike" kern="1200">
              <a:latin typeface="Arial"/>
              <a:cs typeface="Arial"/>
            </a:rPr>
            <a:t>1.026.300 (+0,4%)</a:t>
          </a:r>
          <a:endParaRPr lang="es-ES" sz="700" kern="1200"/>
        </a:p>
      </dsp:txBody>
      <dsp:txXfrm>
        <a:off x="2603682" y="109125"/>
        <a:ext cx="834211" cy="517961"/>
      </dsp:txXfrm>
    </dsp:sp>
    <dsp:sp modelId="{5C7C6C5A-E526-4FDF-AE70-F1AE950E2738}">
      <dsp:nvSpPr>
        <dsp:cNvPr id="0" name=""/>
        <dsp:cNvSpPr/>
      </dsp:nvSpPr>
      <dsp:spPr>
        <a:xfrm>
          <a:off x="1961806" y="803732"/>
          <a:ext cx="866439" cy="550189"/>
        </a:xfrm>
        <a:prstGeom prst="roundRect">
          <a:avLst>
            <a:gd name="adj" fmla="val 10000"/>
          </a:avLst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0BB03EC0-76E3-443D-9029-08DF82891332}">
      <dsp:nvSpPr>
        <dsp:cNvPr id="0" name=""/>
        <dsp:cNvSpPr/>
      </dsp:nvSpPr>
      <dsp:spPr>
        <a:xfrm>
          <a:off x="2058077" y="895190"/>
          <a:ext cx="866439" cy="55018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1" i="0" strike="noStrike" kern="1200">
              <a:latin typeface="Arial"/>
              <a:cs typeface="Arial"/>
            </a:rPr>
            <a:t>POBLACIÓ ACTIVA</a:t>
          </a:r>
          <a:endParaRPr lang="es-ES" sz="700" b="0" i="0" strike="noStrike" kern="1200">
            <a:latin typeface="Arial"/>
            <a:cs typeface="Arial"/>
          </a:endParaRPr>
        </a:p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0" i="0" strike="noStrike" kern="1200">
              <a:latin typeface="Arial"/>
              <a:cs typeface="Arial"/>
            </a:rPr>
            <a:t>648.700 (+3,0%)</a:t>
          </a:r>
          <a:endParaRPr lang="es-ES" sz="700" kern="1200"/>
        </a:p>
      </dsp:txBody>
      <dsp:txXfrm>
        <a:off x="2074191" y="911304"/>
        <a:ext cx="834211" cy="517961"/>
      </dsp:txXfrm>
    </dsp:sp>
    <dsp:sp modelId="{42F3D707-BB07-4769-B0B8-7E1566BEC212}">
      <dsp:nvSpPr>
        <dsp:cNvPr id="0" name=""/>
        <dsp:cNvSpPr/>
      </dsp:nvSpPr>
      <dsp:spPr>
        <a:xfrm>
          <a:off x="1432315" y="1605911"/>
          <a:ext cx="866439" cy="550189"/>
        </a:xfrm>
        <a:prstGeom prst="roundRect">
          <a:avLst>
            <a:gd name="adj" fmla="val 10000"/>
          </a:avLst>
        </a:prstGeom>
        <a:solidFill>
          <a:schemeClr val="accent6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6EB5302E-D8E0-4C7B-AA44-6638BA5A1EDD}">
      <dsp:nvSpPr>
        <dsp:cNvPr id="0" name=""/>
        <dsp:cNvSpPr/>
      </dsp:nvSpPr>
      <dsp:spPr>
        <a:xfrm>
          <a:off x="1528586" y="1697368"/>
          <a:ext cx="866439" cy="55018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6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1" i="0" strike="noStrike" kern="1200">
              <a:latin typeface="Arial"/>
              <a:cs typeface="Arial"/>
            </a:rPr>
            <a:t>POBLACIÓ ATURADA </a:t>
          </a:r>
        </a:p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0" i="0" strike="noStrike" kern="1200">
              <a:latin typeface="Arial"/>
              <a:cs typeface="Arial"/>
            </a:rPr>
            <a:t>95.900</a:t>
          </a:r>
          <a:r>
            <a:rPr lang="es-ES" sz="700" b="0" i="0" strike="noStrike" kern="1200" baseline="0">
              <a:latin typeface="Arial"/>
              <a:cs typeface="Arial"/>
            </a:rPr>
            <a:t> </a:t>
          </a:r>
          <a:r>
            <a:rPr lang="es-ES" sz="700" b="0" i="0" strike="noStrike" kern="1200">
              <a:latin typeface="Arial"/>
              <a:cs typeface="Arial"/>
            </a:rPr>
            <a:t>(-5,7%)</a:t>
          </a:r>
          <a:endParaRPr lang="es-ES" sz="700" kern="1200"/>
        </a:p>
      </dsp:txBody>
      <dsp:txXfrm>
        <a:off x="1544700" y="1713482"/>
        <a:ext cx="834211" cy="517961"/>
      </dsp:txXfrm>
    </dsp:sp>
    <dsp:sp modelId="{E3E90660-ACE5-43EC-82C0-B94B39E07260}">
      <dsp:nvSpPr>
        <dsp:cNvPr id="0" name=""/>
        <dsp:cNvSpPr/>
      </dsp:nvSpPr>
      <dsp:spPr>
        <a:xfrm>
          <a:off x="2491297" y="1605911"/>
          <a:ext cx="866439" cy="550189"/>
        </a:xfrm>
        <a:prstGeom prst="roundRect">
          <a:avLst>
            <a:gd name="adj" fmla="val 10000"/>
          </a:avLst>
        </a:prstGeom>
        <a:solidFill>
          <a:schemeClr val="accent6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578291A1-5BBE-487E-A2B9-5966F3E1BABE}">
      <dsp:nvSpPr>
        <dsp:cNvPr id="0" name=""/>
        <dsp:cNvSpPr/>
      </dsp:nvSpPr>
      <dsp:spPr>
        <a:xfrm>
          <a:off x="2587568" y="1697368"/>
          <a:ext cx="866439" cy="55018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6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1" i="0" strike="noStrike" kern="1200">
              <a:latin typeface="Arial"/>
              <a:cs typeface="Arial"/>
            </a:rPr>
            <a:t>POBLACIÓ OCUPADA</a:t>
          </a:r>
          <a:endParaRPr lang="es-ES" sz="700" b="0" i="0" strike="noStrike" kern="1200">
            <a:latin typeface="Arial"/>
            <a:cs typeface="Arial"/>
          </a:endParaRPr>
        </a:p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0" i="0" strike="noStrike" kern="1200">
              <a:latin typeface="Arial"/>
              <a:cs typeface="Arial"/>
            </a:rPr>
            <a:t>552.900 (+4,7%)</a:t>
          </a:r>
        </a:p>
      </dsp:txBody>
      <dsp:txXfrm>
        <a:off x="2603682" y="1713482"/>
        <a:ext cx="834211" cy="517961"/>
      </dsp:txXfrm>
    </dsp:sp>
    <dsp:sp modelId="{04629E31-247E-4820-9DDD-62CACA7B7419}">
      <dsp:nvSpPr>
        <dsp:cNvPr id="0" name=""/>
        <dsp:cNvSpPr/>
      </dsp:nvSpPr>
      <dsp:spPr>
        <a:xfrm>
          <a:off x="1961806" y="2408090"/>
          <a:ext cx="866439" cy="550189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AC6D0E08-3EB1-43DC-A40C-7E9BF1F68276}">
      <dsp:nvSpPr>
        <dsp:cNvPr id="0" name=""/>
        <dsp:cNvSpPr/>
      </dsp:nvSpPr>
      <dsp:spPr>
        <a:xfrm>
          <a:off x="2058077" y="2499547"/>
          <a:ext cx="866439" cy="55018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1" i="0" strike="noStrike" kern="1200">
              <a:latin typeface="Arial"/>
              <a:cs typeface="Arial"/>
            </a:rPr>
            <a:t>ASSALARIATS</a:t>
          </a:r>
        </a:p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0" i="0" strike="noStrike" kern="1200">
              <a:latin typeface="Arial"/>
              <a:cs typeface="Arial"/>
            </a:rPr>
            <a:t>442.800 (+3,6%)</a:t>
          </a:r>
          <a:endParaRPr lang="es-ES" sz="700" kern="1200"/>
        </a:p>
      </dsp:txBody>
      <dsp:txXfrm>
        <a:off x="2074191" y="2515661"/>
        <a:ext cx="834211" cy="517961"/>
      </dsp:txXfrm>
    </dsp:sp>
    <dsp:sp modelId="{A70FC82A-D5C2-4194-A44B-FBD7765BDCB2}">
      <dsp:nvSpPr>
        <dsp:cNvPr id="0" name=""/>
        <dsp:cNvSpPr/>
      </dsp:nvSpPr>
      <dsp:spPr>
        <a:xfrm>
          <a:off x="902824" y="3210268"/>
          <a:ext cx="866439" cy="550189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7F6E47B5-B56F-47CD-B8A5-A5D76EFEDED5}">
      <dsp:nvSpPr>
        <dsp:cNvPr id="0" name=""/>
        <dsp:cNvSpPr/>
      </dsp:nvSpPr>
      <dsp:spPr>
        <a:xfrm>
          <a:off x="999095" y="3301726"/>
          <a:ext cx="866439" cy="55018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1" i="0" strike="noStrike" kern="1200">
              <a:latin typeface="Arial"/>
              <a:cs typeface="Arial"/>
            </a:rPr>
            <a:t>SECTOR PÚBLIC</a:t>
          </a:r>
        </a:p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0" i="0" strike="noStrike" kern="1200">
              <a:latin typeface="Arial"/>
              <a:cs typeface="Arial"/>
            </a:rPr>
            <a:t>88.000 (+8,6%)</a:t>
          </a:r>
          <a:endParaRPr lang="es-ES" sz="700" kern="1200"/>
        </a:p>
      </dsp:txBody>
      <dsp:txXfrm>
        <a:off x="1015209" y="3317840"/>
        <a:ext cx="834211" cy="517961"/>
      </dsp:txXfrm>
    </dsp:sp>
    <dsp:sp modelId="{92259E17-2FDE-4593-A0F8-4A760965A2C2}">
      <dsp:nvSpPr>
        <dsp:cNvPr id="0" name=""/>
        <dsp:cNvSpPr/>
      </dsp:nvSpPr>
      <dsp:spPr>
        <a:xfrm>
          <a:off x="373333" y="4012447"/>
          <a:ext cx="866439" cy="550189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EFC20C8-2D5C-428A-80AA-F2E2A2BA82B6}">
      <dsp:nvSpPr>
        <dsp:cNvPr id="0" name=""/>
        <dsp:cNvSpPr/>
      </dsp:nvSpPr>
      <dsp:spPr>
        <a:xfrm>
          <a:off x="469604" y="4103905"/>
          <a:ext cx="866439" cy="55018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1" i="0" strike="noStrike" kern="1200">
              <a:latin typeface="Arial"/>
              <a:cs typeface="Arial"/>
            </a:rPr>
            <a:t>OCUPATS AMB</a:t>
          </a:r>
        </a:p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1" i="0" strike="noStrike" kern="1200">
              <a:latin typeface="Arial"/>
              <a:cs typeface="Arial"/>
            </a:rPr>
            <a:t>CONTRACTE INDEFINIT</a:t>
          </a:r>
        </a:p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0" i="0" strike="noStrike" kern="1200">
              <a:latin typeface="Arial"/>
              <a:ea typeface="+mn-ea"/>
              <a:cs typeface="Arial"/>
            </a:rPr>
            <a:t>56.500 (+0,0%)</a:t>
          </a:r>
          <a:endParaRPr lang="es-ES" sz="700" kern="1200"/>
        </a:p>
      </dsp:txBody>
      <dsp:txXfrm>
        <a:off x="485718" y="4120019"/>
        <a:ext cx="834211" cy="517961"/>
      </dsp:txXfrm>
    </dsp:sp>
    <dsp:sp modelId="{196C4BE9-03D6-4432-BFAA-105873E1ECF0}">
      <dsp:nvSpPr>
        <dsp:cNvPr id="0" name=""/>
        <dsp:cNvSpPr/>
      </dsp:nvSpPr>
      <dsp:spPr>
        <a:xfrm>
          <a:off x="1432315" y="4012447"/>
          <a:ext cx="866439" cy="550189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08CB05AC-02E8-4DE5-B264-648BC5335ED6}">
      <dsp:nvSpPr>
        <dsp:cNvPr id="0" name=""/>
        <dsp:cNvSpPr/>
      </dsp:nvSpPr>
      <dsp:spPr>
        <a:xfrm>
          <a:off x="1528586" y="4103905"/>
          <a:ext cx="866439" cy="55018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1" i="0" strike="noStrike" kern="1200">
              <a:latin typeface="Arial"/>
              <a:cs typeface="Arial"/>
            </a:rPr>
            <a:t>OCUPATS AMB</a:t>
          </a:r>
        </a:p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1" i="0" strike="noStrike" kern="1200">
              <a:latin typeface="Arial"/>
              <a:cs typeface="Arial"/>
            </a:rPr>
            <a:t>CONTRACTE TEMPORAL</a:t>
          </a:r>
        </a:p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0" i="0" strike="noStrike" kern="1200">
              <a:latin typeface="Arial"/>
              <a:ea typeface="+mn-ea"/>
              <a:cs typeface="Arial"/>
            </a:rPr>
            <a:t>31.500 (+28,6%)</a:t>
          </a:r>
          <a:endParaRPr lang="es-ES" sz="700" b="1" i="0" strike="noStrike" kern="1200">
            <a:latin typeface="Arial"/>
            <a:cs typeface="Arial"/>
          </a:endParaRPr>
        </a:p>
      </dsp:txBody>
      <dsp:txXfrm>
        <a:off x="1544700" y="4120019"/>
        <a:ext cx="834211" cy="517961"/>
      </dsp:txXfrm>
    </dsp:sp>
    <dsp:sp modelId="{23947006-6C18-42F6-B00F-E97A95D9B910}">
      <dsp:nvSpPr>
        <dsp:cNvPr id="0" name=""/>
        <dsp:cNvSpPr/>
      </dsp:nvSpPr>
      <dsp:spPr>
        <a:xfrm>
          <a:off x="3020788" y="3210268"/>
          <a:ext cx="866439" cy="550189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3C6DB900-34DB-4F5D-B8E8-8B32FEEF8D20}">
      <dsp:nvSpPr>
        <dsp:cNvPr id="0" name=""/>
        <dsp:cNvSpPr/>
      </dsp:nvSpPr>
      <dsp:spPr>
        <a:xfrm>
          <a:off x="3117059" y="3301726"/>
          <a:ext cx="866439" cy="55018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1" i="0" strike="noStrike" kern="1200">
              <a:latin typeface="Arial"/>
              <a:cs typeface="Arial"/>
            </a:rPr>
            <a:t>SECTOR PRIVAT</a:t>
          </a:r>
        </a:p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0" i="0" strike="noStrike" kern="1200">
              <a:latin typeface="Arial"/>
              <a:ea typeface="+mn-ea"/>
              <a:cs typeface="Arial"/>
            </a:rPr>
            <a:t>354.800 (+2,4%)</a:t>
          </a:r>
          <a:endParaRPr lang="es-ES" sz="700" b="0" i="0" strike="noStrike" kern="1200">
            <a:latin typeface="Arial"/>
            <a:cs typeface="Arial"/>
          </a:endParaRPr>
        </a:p>
      </dsp:txBody>
      <dsp:txXfrm>
        <a:off x="3133173" y="3317840"/>
        <a:ext cx="834211" cy="517961"/>
      </dsp:txXfrm>
    </dsp:sp>
    <dsp:sp modelId="{B15782BA-8B2C-4710-B782-E4A2C838D1A7}">
      <dsp:nvSpPr>
        <dsp:cNvPr id="0" name=""/>
        <dsp:cNvSpPr/>
      </dsp:nvSpPr>
      <dsp:spPr>
        <a:xfrm>
          <a:off x="2491297" y="4012447"/>
          <a:ext cx="866439" cy="550189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26F0F5FC-E6CF-46B4-B890-B29FC8DAE16F}">
      <dsp:nvSpPr>
        <dsp:cNvPr id="0" name=""/>
        <dsp:cNvSpPr/>
      </dsp:nvSpPr>
      <dsp:spPr>
        <a:xfrm>
          <a:off x="2587568" y="4103905"/>
          <a:ext cx="866439" cy="55018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1" i="0" strike="noStrike" kern="1200">
              <a:latin typeface="Arial"/>
              <a:cs typeface="Arial"/>
            </a:rPr>
            <a:t>OCUPATS AMB</a:t>
          </a:r>
        </a:p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1" i="0" strike="noStrike" kern="1200">
              <a:latin typeface="Arial"/>
              <a:cs typeface="Arial"/>
            </a:rPr>
            <a:t>CONTRACTE INDEFINIT</a:t>
          </a:r>
        </a:p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0" i="0" strike="noStrike" kern="1200">
              <a:latin typeface="Arial"/>
              <a:ea typeface="+mn-ea"/>
              <a:cs typeface="Arial"/>
            </a:rPr>
            <a:t>285.600 (+4,1%)</a:t>
          </a:r>
          <a:endParaRPr lang="es-ES" sz="700" b="1" i="0" strike="noStrike" kern="1200">
            <a:latin typeface="Arial"/>
            <a:cs typeface="Arial"/>
          </a:endParaRPr>
        </a:p>
      </dsp:txBody>
      <dsp:txXfrm>
        <a:off x="2603682" y="4120019"/>
        <a:ext cx="834211" cy="517961"/>
      </dsp:txXfrm>
    </dsp:sp>
    <dsp:sp modelId="{E971A1C7-211C-4DD1-A97D-AB5B3E1B74C8}">
      <dsp:nvSpPr>
        <dsp:cNvPr id="0" name=""/>
        <dsp:cNvSpPr/>
      </dsp:nvSpPr>
      <dsp:spPr>
        <a:xfrm>
          <a:off x="1961806" y="4814626"/>
          <a:ext cx="866439" cy="550189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A29810DE-8B95-4F6D-AE63-ADD70D95DE4B}">
      <dsp:nvSpPr>
        <dsp:cNvPr id="0" name=""/>
        <dsp:cNvSpPr/>
      </dsp:nvSpPr>
      <dsp:spPr>
        <a:xfrm>
          <a:off x="2058077" y="4906083"/>
          <a:ext cx="866439" cy="55018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1" i="0" strike="noStrike" kern="1200">
              <a:latin typeface="Arial"/>
              <a:cs typeface="Arial"/>
            </a:rPr>
            <a:t>PERMANENT</a:t>
          </a:r>
        </a:p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0" i="0" strike="noStrike" kern="1200">
              <a:latin typeface="Arial"/>
              <a:ea typeface="+mn-ea"/>
              <a:cs typeface="Arial"/>
            </a:rPr>
            <a:t>234.700 (+4,9%)</a:t>
          </a:r>
          <a:endParaRPr lang="es-ES" sz="700" b="0" i="0" strike="noStrike" kern="1200">
            <a:latin typeface="Arial"/>
            <a:cs typeface="Arial"/>
          </a:endParaRPr>
        </a:p>
      </dsp:txBody>
      <dsp:txXfrm>
        <a:off x="2074191" y="4922197"/>
        <a:ext cx="834211" cy="517961"/>
      </dsp:txXfrm>
    </dsp:sp>
    <dsp:sp modelId="{2FE43B92-6093-48B8-9D3E-6B86D2A90946}">
      <dsp:nvSpPr>
        <dsp:cNvPr id="0" name=""/>
        <dsp:cNvSpPr/>
      </dsp:nvSpPr>
      <dsp:spPr>
        <a:xfrm>
          <a:off x="3020788" y="4814626"/>
          <a:ext cx="866439" cy="550189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251210A4-E3CB-447A-BF35-E27A0FAF6AC0}">
      <dsp:nvSpPr>
        <dsp:cNvPr id="0" name=""/>
        <dsp:cNvSpPr/>
      </dsp:nvSpPr>
      <dsp:spPr>
        <a:xfrm>
          <a:off x="3117059" y="4906083"/>
          <a:ext cx="866439" cy="55018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1" i="0" strike="noStrike" kern="1200">
              <a:latin typeface="Arial"/>
              <a:cs typeface="Arial"/>
            </a:rPr>
            <a:t>DISCONTINU</a:t>
          </a:r>
        </a:p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0" i="0" strike="noStrike" kern="1200">
              <a:latin typeface="Arial"/>
              <a:ea typeface="+mn-ea"/>
              <a:cs typeface="Arial"/>
            </a:rPr>
            <a:t>50.900 (+0,8%)</a:t>
          </a:r>
          <a:endParaRPr lang="es-ES" sz="700" b="0" i="0" strike="noStrike" kern="1200">
            <a:latin typeface="Arial"/>
            <a:cs typeface="Arial"/>
          </a:endParaRPr>
        </a:p>
      </dsp:txBody>
      <dsp:txXfrm>
        <a:off x="3133173" y="4922197"/>
        <a:ext cx="834211" cy="517961"/>
      </dsp:txXfrm>
    </dsp:sp>
    <dsp:sp modelId="{222B53CC-D8CB-4B31-8162-113D40D4F26F}">
      <dsp:nvSpPr>
        <dsp:cNvPr id="0" name=""/>
        <dsp:cNvSpPr/>
      </dsp:nvSpPr>
      <dsp:spPr>
        <a:xfrm>
          <a:off x="3550279" y="4012447"/>
          <a:ext cx="866439" cy="550189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C60966A2-B646-4207-AC4D-B2323E52F601}">
      <dsp:nvSpPr>
        <dsp:cNvPr id="0" name=""/>
        <dsp:cNvSpPr/>
      </dsp:nvSpPr>
      <dsp:spPr>
        <a:xfrm>
          <a:off x="3646550" y="4103905"/>
          <a:ext cx="866439" cy="55018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1" i="0" strike="noStrike" kern="1200">
              <a:latin typeface="Arial"/>
              <a:cs typeface="Arial"/>
            </a:rPr>
            <a:t>OCUPATS AMB</a:t>
          </a:r>
        </a:p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1" i="0" strike="noStrike" kern="1200">
              <a:latin typeface="Arial"/>
              <a:cs typeface="Arial"/>
            </a:rPr>
            <a:t>CONTRACTE TEMPORAL</a:t>
          </a:r>
        </a:p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0" i="0" strike="noStrike" kern="1200">
              <a:latin typeface="Arial"/>
              <a:ea typeface="+mn-ea"/>
              <a:cs typeface="Arial"/>
            </a:rPr>
            <a:t>69.200</a:t>
          </a:r>
          <a:r>
            <a:rPr lang="es-ES" sz="700" b="0" i="0" strike="noStrike" kern="1200" baseline="0">
              <a:latin typeface="Arial"/>
              <a:ea typeface="+mn-ea"/>
              <a:cs typeface="Arial"/>
            </a:rPr>
            <a:t> </a:t>
          </a:r>
          <a:r>
            <a:rPr lang="es-ES" sz="700" b="0" i="0" strike="noStrike" kern="1200">
              <a:latin typeface="Arial"/>
              <a:ea typeface="+mn-ea"/>
              <a:cs typeface="Arial"/>
            </a:rPr>
            <a:t>(</a:t>
          </a:r>
          <a:r>
            <a:rPr lang="ca-ES" sz="700" kern="1200"/>
            <a:t>–4</a:t>
          </a:r>
          <a:r>
            <a:rPr lang="es-ES" sz="700" b="0" i="0" strike="noStrike" kern="1200">
              <a:latin typeface="Arial"/>
              <a:ea typeface="+mn-ea"/>
              <a:cs typeface="Arial"/>
            </a:rPr>
            <a:t>,2%)</a:t>
          </a:r>
          <a:endParaRPr lang="es-ES" sz="700" b="1" i="0" strike="noStrike" kern="1200">
            <a:latin typeface="Arial"/>
            <a:cs typeface="Arial"/>
          </a:endParaRPr>
        </a:p>
      </dsp:txBody>
      <dsp:txXfrm>
        <a:off x="3662664" y="4120019"/>
        <a:ext cx="834211" cy="517961"/>
      </dsp:txXfrm>
    </dsp:sp>
    <dsp:sp modelId="{2641584A-C2CE-4049-87AB-3616523EE2C0}">
      <dsp:nvSpPr>
        <dsp:cNvPr id="0" name=""/>
        <dsp:cNvSpPr/>
      </dsp:nvSpPr>
      <dsp:spPr>
        <a:xfrm>
          <a:off x="3020788" y="2408090"/>
          <a:ext cx="866439" cy="550189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63FEA929-7210-4DA5-B2DE-7D37BF056C0A}">
      <dsp:nvSpPr>
        <dsp:cNvPr id="0" name=""/>
        <dsp:cNvSpPr/>
      </dsp:nvSpPr>
      <dsp:spPr>
        <a:xfrm>
          <a:off x="3117059" y="2499547"/>
          <a:ext cx="866439" cy="55018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1" i="0" strike="noStrike" kern="1200">
              <a:latin typeface="Arial"/>
              <a:cs typeface="Arial"/>
            </a:rPr>
            <a:t>NO ASSALARIATS</a:t>
          </a:r>
          <a:endParaRPr lang="es-ES" sz="700" b="0" i="0" strike="noStrike" kern="1200">
            <a:latin typeface="Arial"/>
            <a:cs typeface="Arial"/>
          </a:endParaRPr>
        </a:p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0" i="0" strike="noStrike" kern="1200">
              <a:latin typeface="Arial"/>
              <a:cs typeface="Arial"/>
            </a:rPr>
            <a:t>110.100 (+9,3%)</a:t>
          </a:r>
        </a:p>
      </dsp:txBody>
      <dsp:txXfrm>
        <a:off x="3133173" y="2515661"/>
        <a:ext cx="834211" cy="517961"/>
      </dsp:txXfrm>
    </dsp:sp>
    <dsp:sp modelId="{3CAAE861-EC7F-4C51-9E31-647E1B73EC58}">
      <dsp:nvSpPr>
        <dsp:cNvPr id="0" name=""/>
        <dsp:cNvSpPr/>
      </dsp:nvSpPr>
      <dsp:spPr>
        <a:xfrm>
          <a:off x="3020788" y="803732"/>
          <a:ext cx="866439" cy="550189"/>
        </a:xfrm>
        <a:prstGeom prst="roundRect">
          <a:avLst>
            <a:gd name="adj" fmla="val 10000"/>
          </a:avLst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D8822D5C-5D29-46C7-9A24-200C1DA7FEE2}">
      <dsp:nvSpPr>
        <dsp:cNvPr id="0" name=""/>
        <dsp:cNvSpPr/>
      </dsp:nvSpPr>
      <dsp:spPr>
        <a:xfrm>
          <a:off x="3117059" y="895190"/>
          <a:ext cx="866439" cy="550189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6670" tIns="26670" rIns="26670" bIns="2667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1" i="0" strike="noStrike" kern="1200">
              <a:latin typeface="Arial"/>
              <a:cs typeface="Arial"/>
            </a:rPr>
            <a:t>POBLACIÓ NO ACTIVA</a:t>
          </a:r>
          <a:endParaRPr lang="es-ES" sz="700" b="0" i="0" strike="noStrike" kern="1200">
            <a:latin typeface="Arial"/>
            <a:cs typeface="Arial"/>
          </a:endParaRPr>
        </a:p>
        <a:p>
          <a:pPr marL="0" lvl="0" indent="0" algn="ctr" defTabSz="3111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b="0" i="0" strike="noStrike" kern="1200">
              <a:latin typeface="Arial"/>
              <a:cs typeface="Arial"/>
            </a:rPr>
            <a:t>377.500 (-3,8%)</a:t>
          </a:r>
          <a:endParaRPr lang="es-ES" sz="700" kern="1200"/>
        </a:p>
      </dsp:txBody>
      <dsp:txXfrm>
        <a:off x="3133173" y="911304"/>
        <a:ext cx="834211" cy="517961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1">
  <dgm:title val=""/>
  <dgm:desc val=""/>
  <dgm:catLst>
    <dgm:cat type="hierarchy" pri="2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hierChild1">
    <dgm:varLst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primFontSz" for="des" ptType="node" op="equ" val="65"/>
      <dgm:constr type="w" for="des" forName="composite" refType="w"/>
      <dgm:constr type="h" for="des" forName="composite" refType="w" refFor="des" refForName="composite" fact="0.667"/>
      <dgm:constr type="w" for="des" forName="composite2" refType="w" refFor="des" refForName="composite"/>
      <dgm:constr type="h" for="des" forName="composite2" refType="h" refFor="des" refForName="composite"/>
      <dgm:constr type="w" for="des" forName="composite3" refType="w" refFor="des" refForName="composite"/>
      <dgm:constr type="h" for="des" forName="composite3" refType="h" refFor="des" refForName="composite"/>
      <dgm:constr type="w" for="des" forName="composite4" refType="w" refFor="des" refForName="composite"/>
      <dgm:constr type="h" for="des" forName="composite4" refType="h" refFor="des" refForName="composite"/>
      <dgm:constr type="w" for="des" forName="composite5" refType="w" refFor="des" refForName="composite"/>
      <dgm:constr type="h" for="des" forName="composite5" refType="h" refFor="des" refForName="composite"/>
      <dgm:constr type="sibSp" refType="w" refFor="des" refForName="composite" fact="0.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p" for="des" forName="hierRoot1" refType="h" refFor="des" refForName="composite" fact="0.25"/>
      <dgm:constr type="sp" for="des" forName="hierRoot2" refType="sp" refFor="des" refForName="hierRoot1"/>
      <dgm:constr type="sp" for="des" forName="hierRoot3" refType="sp" refFor="des" refForName="hierRoot1"/>
      <dgm:constr type="sp" for="des" forName="hierRoot4" refType="sp" refFor="des" refForName="hierRoot1"/>
      <dgm:constr type="sp" for="des" forName="hierRoot5" refType="sp" refFor="des" refForName="hierRoot1"/>
    </dgm:constrLst>
    <dgm:ruleLst/>
    <dgm:forEach name="Name3" axis="ch">
      <dgm:forEach name="Name4" axis="self" ptType="node">
        <dgm:layoutNode name="hierRoot1">
          <dgm:alg type="hierRoot"/>
          <dgm:shape xmlns:r="http://schemas.openxmlformats.org/officeDocument/2006/relationships" r:blip="">
            <dgm:adjLst/>
          </dgm:shape>
          <dgm:presOf/>
          <dgm:constrLst>
            <dgm:constr type="bendDist" for="des" ptType="parTrans" refType="sp" fact="0.5"/>
          </dgm:constrLst>
          <dgm:ruleLst/>
          <dgm:layoutNode name="composite">
            <dgm:alg type="composite"/>
            <dgm:shape xmlns:r="http://schemas.openxmlformats.org/officeDocument/2006/relationships" r:blip="">
              <dgm:adjLst/>
            </dgm:shape>
            <dgm:presOf/>
            <dgm:constrLst>
              <dgm:constr type="w" for="ch" forName="background" refType="w" fact="0.9"/>
              <dgm:constr type="h" for="ch" forName="background" refType="w" refFor="ch" refForName="background" fact="0.635"/>
              <dgm:constr type="t" for="ch" forName="background"/>
              <dgm:constr type="l" for="ch" forName="background"/>
              <dgm:constr type="w" for="ch" forName="text" refType="w" fact="0.9"/>
              <dgm:constr type="h" for="ch" forName="text" refType="w" refFor="ch" refForName="text" fact="0.635"/>
              <dgm:constr type="t" for="ch" forName="text" refType="w" fact="0.095"/>
              <dgm:constr type="l" for="ch" forName="text" refType="w" fact="0.1"/>
            </dgm:constrLst>
            <dgm:ruleLst/>
            <dgm:layoutNode name="background" styleLbl="node0" moveWith="text">
              <dgm:alg type="sp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/>
              <dgm:constrLst/>
              <dgm:ruleLst/>
            </dgm:layoutNode>
            <dgm:layoutNode name="text" styleLbl="fgAcc0">
              <dgm:varLst>
                <dgm:chPref val="3"/>
              </dgm:varLst>
              <dgm:alg type="tx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 axis="self"/>
              <dgm:constrLst>
                <dgm:constr type="tMarg" refType="primFontSz" fact="0.3"/>
                <dgm:constr type="bMarg" refType="primFontSz" fact="0.3"/>
                <dgm:constr type="lMarg" refType="primFontSz" fact="0.3"/>
                <dgm:constr type="rMarg" refType="primFontSz" fact="0.3"/>
              </dgm:constrLst>
              <dgm:ruleLst>
                <dgm:rule type="primFontSz" val="5" fact="NaN" max="NaN"/>
              </dgm:ruleLst>
            </dgm:layoutNode>
          </dgm:layoutNode>
          <dgm:layoutNode name="hierChild2">
            <dgm:choose name="Name5">
              <dgm:if name="Name6" func="var" arg="dir" op="equ" val="norm">
                <dgm:alg type="hierChild">
                  <dgm:param type="linDir" val="fromL"/>
                </dgm:alg>
              </dgm:if>
              <dgm:else name="Name7">
                <dgm:alg type="hierChild">
                  <dgm:param type="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Name8" axis="ch">
              <dgm:forEach name="Name9" axis="self" ptType="parTrans" cnt="1">
                <dgm:layoutNode name="Name10">
                  <dgm:alg type="conn">
                    <dgm:param type="dim" val="1D"/>
                    <dgm:param type="endSty" val="noArr"/>
                    <dgm:param type="connRout" val="bend"/>
                    <dgm:param type="bendPt" val="end"/>
                    <dgm:param type="begPts" val="bCtr"/>
                    <dgm:param type="endPts" val="tCtr"/>
                    <dgm:param type="srcNode" val="background"/>
                    <dgm:param type="dstNode" val="background2"/>
                  </dgm:alg>
                  <dgm:shape xmlns:r="http://schemas.openxmlformats.org/officeDocument/2006/relationships" type="conn" r:blip="" zOrderOff="-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forEach name="Name11" axis="self" ptType="node">
                <dgm:layoutNode name="hierRoot2">
                  <dgm:alg type="hierRoot"/>
                  <dgm:shape xmlns:r="http://schemas.openxmlformats.org/officeDocument/2006/relationships" r:blip="">
                    <dgm:adjLst/>
                  </dgm:shape>
                  <dgm:presOf/>
                  <dgm:constrLst>
                    <dgm:constr type="bendDist" for="des" ptType="parTrans" refType="sp" fact="0.5"/>
                  </dgm:constrLst>
                  <dgm:ruleLst/>
                  <dgm:layoutNode name="composite2">
                    <dgm:alg type="composite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w" for="ch" forName="background2" refType="w" fact="0.9"/>
                      <dgm:constr type="h" for="ch" forName="background2" refType="w" refFor="ch" refForName="background2" fact="0.635"/>
                      <dgm:constr type="t" for="ch" forName="background2"/>
                      <dgm:constr type="l" for="ch" forName="background2"/>
                      <dgm:constr type="w" for="ch" forName="text2" refType="w" fact="0.9"/>
                      <dgm:constr type="h" for="ch" forName="text2" refType="w" refFor="ch" refForName="text2" fact="0.635"/>
                      <dgm:constr type="t" for="ch" forName="text2" refType="w" fact="0.095"/>
                      <dgm:constr type="l" for="ch" forName="text2" refType="w" fact="0.1"/>
                    </dgm:constrLst>
                    <dgm:ruleLst/>
                    <dgm:layoutNode name="background2" moveWith="text2">
                      <dgm:alg type="sp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/>
                      <dgm:constrLst/>
                      <dgm:ruleLst/>
                    </dgm:layoutNode>
                    <dgm:layoutNode name="text2" styleLbl="fgAcc2">
                      <dgm:varLst>
                        <dgm:chPref val="3"/>
                      </dgm:varLst>
                      <dgm:alg type="tx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 axis="self"/>
                      <dgm:constrLst>
                        <dgm:constr type="tMarg" refType="primFontSz" fact="0.3"/>
                        <dgm:constr type="bMarg" refType="primFontSz" fact="0.3"/>
                        <dgm:constr type="lMarg" refType="primFontSz" fact="0.3"/>
                        <dgm:constr type="rMarg" refType="primFontSz" fact="0.3"/>
                      </dgm:constrLst>
                      <dgm:ruleLst>
                        <dgm:rule type="primFontSz" val="5" fact="NaN" max="NaN"/>
                      </dgm:ruleLst>
                    </dgm:layoutNode>
                  </dgm:layoutNode>
                  <dgm:layoutNode name="hierChild3">
                    <dgm:choose name="Name12">
                      <dgm:if name="Name13" func="var" arg="dir" op="equ" val="norm">
                        <dgm:alg type="hierChild">
                          <dgm:param type="linDir" val="fromL"/>
                        </dgm:alg>
                      </dgm:if>
                      <dgm:else name="Name14">
                        <dgm:alg type="hierChild">
                          <dgm:param type="linDir" val="from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Name15" axis="ch">
                      <dgm:forEach name="Name16" axis="self" ptType="parTrans" cnt="1">
                        <dgm:layoutNode name="Name17">
                          <dgm:alg type="conn">
                            <dgm:param type="dim" val="1D"/>
                            <dgm:param type="endSty" val="noArr"/>
                            <dgm:param type="connRout" val="bend"/>
                            <dgm:param type="bendPt" val="end"/>
                            <dgm:param type="begPts" val="bCtr"/>
                            <dgm:param type="endPts" val="tCtr"/>
                            <dgm:param type="srcNode" val="background2"/>
                            <dgm:param type="dstNode" val="background3"/>
                          </dgm:alg>
                          <dgm:shape xmlns:r="http://schemas.openxmlformats.org/officeDocument/2006/relationships" type="conn" r:blip="" zOrderOff="-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forEach>
                      <dgm:forEach name="Name18" axis="self" ptType="node">
                        <dgm:layoutNode name="hierRoot3">
                          <dgm:alg type="hierRoot"/>
                          <dgm:shape xmlns:r="http://schemas.openxmlformats.org/officeDocument/2006/relationships" r:blip="">
                            <dgm:adjLst/>
                          </dgm:shape>
                          <dgm:presOf/>
                          <dgm:constrLst>
                            <dgm:constr type="bendDist" for="des" ptType="parTrans" refType="sp" fact="0.5"/>
                          </dgm:constrLst>
                          <dgm:ruleLst/>
                          <dgm:layoutNode name="composite3">
                            <dgm:alg type="composite"/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w" for="ch" forName="background3" refType="w" fact="0.9"/>
                              <dgm:constr type="h" for="ch" forName="background3" refType="w" refFor="ch" refForName="background3" fact="0.635"/>
                              <dgm:constr type="t" for="ch" forName="background3"/>
                              <dgm:constr type="l" for="ch" forName="background3"/>
                              <dgm:constr type="w" for="ch" forName="text3" refType="w" fact="0.9"/>
                              <dgm:constr type="h" for="ch" forName="text3" refType="w" refFor="ch" refForName="text3" fact="0.635"/>
                              <dgm:constr type="t" for="ch" forName="text3" refType="w" fact="0.095"/>
                              <dgm:constr type="l" for="ch" forName="text3" refType="w" fact="0.1"/>
                            </dgm:constrLst>
                            <dgm:ruleLst/>
                            <dgm:layoutNode name="background3" moveWith="text3">
                              <dgm:alg type="sp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/>
                              <dgm:constrLst/>
                              <dgm:ruleLst/>
                            </dgm:layoutNode>
                            <dgm:layoutNode name="text3" styleLbl="fgAcc3">
                              <dgm:varLst>
                                <dgm:chPref val="3"/>
                              </dgm:varLst>
                              <dgm:alg type="tx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 axis="self"/>
                              <dgm:constrLst>
                                <dgm:constr type="tMarg" refType="primFontSz" fact="0.3"/>
                                <dgm:constr type="bMarg" refType="primFontSz" fact="0.3"/>
                                <dgm:constr type="lMarg" refType="primFontSz" fact="0.3"/>
                                <dgm:constr type="rMarg" refType="primFontSz" fact="0.3"/>
                              </dgm:constrLst>
                              <dgm:ruleLst>
                                <dgm:rule type="primFontSz" val="5" fact="NaN" max="NaN"/>
                              </dgm:ruleLst>
                            </dgm:layoutNode>
                          </dgm:layoutNode>
                          <dgm:layoutNode name="hierChild4">
                            <dgm:choose name="Name19">
                              <dgm:if name="Name20" func="var" arg="dir" op="equ" val="norm">
                                <dgm:alg type="hierChild">
                                  <dgm:param type="linDir" val="fromL"/>
                                </dgm:alg>
                              </dgm:if>
                              <dgm:else name="Name21">
                                <dgm:alg type="hierChild">
                                  <dgm:param type="linDir" val="fromR"/>
                                </dgm:alg>
                              </dgm:else>
                            </dgm:choose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/>
                            <dgm:ruleLst/>
                            <dgm:forEach name="repeat" axis="ch">
                              <dgm:forEach name="Name22" axis="self" ptType="parTrans" cnt="1">
                                <dgm:layoutNode name="Name23">
                                  <dgm:choose name="Name24">
                                    <dgm:if name="Name25" axis="self" func="depth" op="lte" val="4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3"/>
                                        <dgm:param type="dstNode" val="background4"/>
                                      </dgm:alg>
                                    </dgm:if>
                                    <dgm:else name="Name26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4"/>
                                        <dgm:param type="dstNode" val="background4"/>
                                      </dgm:alg>
                                    </dgm:else>
                                  </dgm:choose>
                                  <dgm:shape xmlns:r="http://schemas.openxmlformats.org/officeDocument/2006/relationships" type="conn" r:blip="" zOrderOff="-999">
                                    <dgm:adjLst/>
                                  </dgm:shape>
                                  <dgm:presOf axis="self"/>
                                  <dgm:constrLst>
                                    <dgm:constr type="begPad"/>
                                    <dgm:constr type="endPad"/>
                                  </dgm:constrLst>
                                  <dgm:ruleLst/>
                                </dgm:layoutNode>
                              </dgm:forEach>
                              <dgm:forEach name="Name27" axis="self" ptType="node">
                                <dgm:layoutNode name="hierRoot4">
                                  <dgm:alg type="hierRoot"/>
                                  <dgm:shape xmlns:r="http://schemas.openxmlformats.org/officeDocument/2006/relationships" r:blip="">
                                    <dgm:adjLst/>
                                  </dgm:shape>
                                  <dgm:presOf/>
                                  <dgm:constrLst>
                                    <dgm:constr type="bendDist" for="des" ptType="parTrans" refType="sp" fact="0.5"/>
                                  </dgm:constrLst>
                                  <dgm:ruleLst/>
                                  <dgm:layoutNode name="composite4">
                                    <dgm:alg type="composite"/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>
                                      <dgm:constr type="w" for="ch" forName="background4" refType="w" fact="0.9"/>
                                      <dgm:constr type="h" for="ch" forName="background4" refType="w" refFor="ch" refForName="background4" fact="0.635"/>
                                      <dgm:constr type="t" for="ch" forName="background4"/>
                                      <dgm:constr type="l" for="ch" forName="background4"/>
                                      <dgm:constr type="w" for="ch" forName="text4" refType="w" fact="0.9"/>
                                      <dgm:constr type="h" for="ch" forName="text4" refType="w" refFor="ch" refForName="text4" fact="0.635"/>
                                      <dgm:constr type="t" for="ch" forName="text4" refType="w" fact="0.095"/>
                                      <dgm:constr type="l" for="ch" forName="text4" refType="w" fact="0.1"/>
                                    </dgm:constrLst>
                                    <dgm:ruleLst/>
                                    <dgm:layoutNode name="background4" moveWith="text4">
                                      <dgm:alg type="sp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/>
                                      <dgm:constrLst/>
                                      <dgm:ruleLst/>
                                    </dgm:layoutNode>
                                    <dgm:layoutNode name="text4" styleLbl="fgAcc4">
                                      <dgm:varLst>
                                        <dgm:chPref val="3"/>
                                      </dgm:varLst>
                                      <dgm:alg type="tx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 axis="self"/>
                                      <dgm:constrLst>
                                        <dgm:constr type="tMarg" refType="primFontSz" fact="0.3"/>
                                        <dgm:constr type="bMarg" refType="primFontSz" fact="0.3"/>
                                        <dgm:constr type="lMarg" refType="primFontSz" fact="0.3"/>
                                        <dgm:constr type="rMarg" refType="primFontSz" fact="0.3"/>
                                      </dgm:constrLst>
                                      <dgm:ruleLst>
                                        <dgm:rule type="primFontSz" val="5" fact="NaN" max="NaN"/>
                                      </dgm:ruleLst>
                                    </dgm:layoutNode>
                                  </dgm:layoutNode>
                                  <dgm:layoutNode name="hierChild5">
                                    <dgm:choose name="Name28">
                                      <dgm:if name="Name29" func="var" arg="dir" op="equ" val="norm">
                                        <dgm:alg type="hierChild">
                                          <dgm:param type="linDir" val="fromL"/>
                                        </dgm:alg>
                                      </dgm:if>
                                      <dgm:else name="Name30">
                                        <dgm:alg type="hierChild">
                                          <dgm:param type="linDir" val="fromR"/>
                                        </dgm:alg>
                                      </dgm:else>
                                    </dgm:choose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/>
                                    <dgm:ruleLst/>
                                    <dgm:forEach name="Name31" ref="repeat"/>
                                  </dgm:layoutNode>
                                </dgm:layoutNode>
                              </dgm:forEach>
                            </dgm:forEach>
                          </dgm:layoutNode>
                        </dgm:layoutNode>
                      </dgm:forEach>
                    </dgm:forEach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diagramLayout" Target="../diagrams/layout1.xml"/><Relationship Id="rId2" Type="http://schemas.openxmlformats.org/officeDocument/2006/relationships/diagramData" Target="../diagrams/data1.xml"/><Relationship Id="rId1" Type="http://schemas.openxmlformats.org/officeDocument/2006/relationships/image" Target="../media/image2.wmf"/><Relationship Id="rId6" Type="http://schemas.microsoft.com/office/2007/relationships/diagramDrawing" Target="../diagrams/drawing1.xml"/><Relationship Id="rId5" Type="http://schemas.openxmlformats.org/officeDocument/2006/relationships/diagramColors" Target="../diagrams/colors1.xml"/><Relationship Id="rId4" Type="http://schemas.openxmlformats.org/officeDocument/2006/relationships/diagramQuickStyle" Target="../diagrams/quickStyle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71575" cy="6000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3</xdr:row>
      <xdr:rowOff>0</xdr:rowOff>
    </xdr:from>
    <xdr:to>
      <xdr:col>15</xdr:col>
      <xdr:colOff>581025</xdr:colOff>
      <xdr:row>22</xdr:row>
      <xdr:rowOff>9525</xdr:rowOff>
    </xdr:to>
    <xdr:graphicFrame macro="">
      <xdr:nvGraphicFramePr>
        <xdr:cNvPr id="3" name="1 Gráfico">
          <a:extLst>
            <a:ext uri="{FF2B5EF4-FFF2-40B4-BE49-F238E27FC236}">
              <a16:creationId xmlns:a16="http://schemas.microsoft.com/office/drawing/2014/main" id="{398D247A-6A88-4B9E-8527-2192265F0C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4</xdr:row>
      <xdr:rowOff>1</xdr:rowOff>
    </xdr:from>
    <xdr:to>
      <xdr:col>14</xdr:col>
      <xdr:colOff>8889</xdr:colOff>
      <xdr:row>21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4445D82-20A0-9BB8-E0A6-449B2130D9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27000</xdr:colOff>
      <xdr:row>0</xdr:row>
      <xdr:rowOff>0</xdr:rowOff>
    </xdr:from>
    <xdr:to>
      <xdr:col>0</xdr:col>
      <xdr:colOff>62280</xdr:colOff>
      <xdr:row>0</xdr:row>
      <xdr:rowOff>35280</xdr:rowOff>
    </xdr:to>
    <xdr:pic>
      <xdr:nvPicPr>
        <xdr:cNvPr id="2" name="RenderedShapes">
          <a:extLst>
            <a:ext uri="{FF2B5EF4-FFF2-40B4-BE49-F238E27FC236}">
              <a16:creationId xmlns:a16="http://schemas.microsoft.com/office/drawing/2014/main" id="{A5D5C095-205B-44A3-9503-E72823E93F6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7000" y="0"/>
          <a:ext cx="35280" cy="352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8</xdr:col>
      <xdr:colOff>161924</xdr:colOff>
      <xdr:row>36</xdr:row>
      <xdr:rowOff>114302</xdr:rowOff>
    </xdr:to>
    <xdr:graphicFrame macro="">
      <xdr:nvGraphicFramePr>
        <xdr:cNvPr id="3" name="2 Diagrama">
          <a:extLst>
            <a:ext uri="{FF2B5EF4-FFF2-40B4-BE49-F238E27FC236}">
              <a16:creationId xmlns:a16="http://schemas.microsoft.com/office/drawing/2014/main" id="{C1761590-EC68-4CDB-906C-12D8D9F596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" r:lo="rId3" r:qs="rId4" r:cs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8</xdr:row>
      <xdr:rowOff>19050</xdr:rowOff>
    </xdr:from>
    <xdr:ext cx="4181475" cy="3524250"/>
    <xdr:graphicFrame macro="">
      <xdr:nvGraphicFramePr>
        <xdr:cNvPr id="1079384934" name="Chart 3">
          <a:extLst>
            <a:ext uri="{FF2B5EF4-FFF2-40B4-BE49-F238E27FC236}">
              <a16:creationId xmlns:a16="http://schemas.microsoft.com/office/drawing/2014/main" id="{00000000-0008-0000-1600-0000661B56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571500</xdr:colOff>
      <xdr:row>13</xdr:row>
      <xdr:rowOff>9525</xdr:rowOff>
    </xdr:from>
    <xdr:ext cx="5334000" cy="3914775"/>
    <xdr:graphicFrame macro="">
      <xdr:nvGraphicFramePr>
        <xdr:cNvPr id="662583963" name="Chart 4">
          <a:extLst>
            <a:ext uri="{FF2B5EF4-FFF2-40B4-BE49-F238E27FC236}">
              <a16:creationId xmlns:a16="http://schemas.microsoft.com/office/drawing/2014/main" id="{00000000-0008-0000-1700-00009B3A7E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9526</xdr:colOff>
      <xdr:row>2</xdr:row>
      <xdr:rowOff>9525</xdr:rowOff>
    </xdr:from>
    <xdr:ext cx="4705350" cy="3419475"/>
    <xdr:graphicFrame macro="">
      <xdr:nvGraphicFramePr>
        <xdr:cNvPr id="1970579534" name="Chart 5">
          <a:extLst>
            <a:ext uri="{FF2B5EF4-FFF2-40B4-BE49-F238E27FC236}">
              <a16:creationId xmlns:a16="http://schemas.microsoft.com/office/drawing/2014/main" id="{00000000-0008-0000-1800-00004EA874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M998"/>
  <sheetViews>
    <sheetView workbookViewId="0">
      <selection activeCell="A14" sqref="A14:C14"/>
    </sheetView>
  </sheetViews>
  <sheetFormatPr baseColWidth="10" defaultColWidth="14.42578125" defaultRowHeight="15" customHeight="1"/>
  <cols>
    <col min="1" max="12" width="10.7109375" customWidth="1"/>
    <col min="13" max="13" width="46.85546875" customWidth="1"/>
    <col min="14" max="26" width="10.7109375" customWidth="1"/>
  </cols>
  <sheetData>
    <row r="2" spans="1:13">
      <c r="A2" s="98"/>
      <c r="B2" s="98"/>
      <c r="C2" s="151" t="s">
        <v>238</v>
      </c>
      <c r="D2" s="151"/>
      <c r="E2" s="151"/>
      <c r="F2" s="151"/>
      <c r="G2" s="151"/>
      <c r="H2" s="151"/>
      <c r="I2" s="151"/>
      <c r="J2" s="151"/>
      <c r="K2" s="98"/>
      <c r="L2" s="98"/>
      <c r="M2" s="98"/>
    </row>
    <row r="3" spans="1:13" ht="15" customHeight="1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3" ht="15" customHeight="1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</row>
    <row r="5" spans="1:13">
      <c r="A5" s="152" t="s">
        <v>262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4"/>
    </row>
    <row r="6" spans="1:13">
      <c r="A6" s="155" t="s">
        <v>0</v>
      </c>
      <c r="B6" s="156"/>
      <c r="C6" s="157"/>
      <c r="D6" s="158" t="s">
        <v>240</v>
      </c>
      <c r="E6" s="156"/>
      <c r="F6" s="156"/>
      <c r="G6" s="156"/>
      <c r="H6" s="156"/>
      <c r="I6" s="156"/>
      <c r="J6" s="156"/>
      <c r="K6" s="156"/>
      <c r="L6" s="156"/>
      <c r="M6" s="157"/>
    </row>
    <row r="7" spans="1:13">
      <c r="A7" s="155" t="s">
        <v>1</v>
      </c>
      <c r="B7" s="156"/>
      <c r="C7" s="157"/>
      <c r="D7" s="158" t="s">
        <v>261</v>
      </c>
      <c r="E7" s="156"/>
      <c r="F7" s="156"/>
      <c r="G7" s="156"/>
      <c r="H7" s="156"/>
      <c r="I7" s="156"/>
      <c r="J7" s="156"/>
      <c r="K7" s="156"/>
      <c r="L7" s="156"/>
      <c r="M7" s="157"/>
    </row>
    <row r="8" spans="1:13">
      <c r="A8" s="155" t="s">
        <v>2</v>
      </c>
      <c r="B8" s="156"/>
      <c r="C8" s="157"/>
      <c r="D8" s="158" t="s">
        <v>241</v>
      </c>
      <c r="E8" s="156"/>
      <c r="F8" s="156"/>
      <c r="G8" s="156"/>
      <c r="H8" s="156"/>
      <c r="I8" s="156"/>
      <c r="J8" s="156"/>
      <c r="K8" s="156"/>
      <c r="L8" s="156"/>
      <c r="M8" s="157"/>
    </row>
    <row r="9" spans="1:13">
      <c r="A9" s="155" t="s">
        <v>3</v>
      </c>
      <c r="B9" s="156"/>
      <c r="C9" s="157"/>
      <c r="D9" s="158" t="s">
        <v>242</v>
      </c>
      <c r="E9" s="156"/>
      <c r="F9" s="156"/>
      <c r="G9" s="156"/>
      <c r="H9" s="156"/>
      <c r="I9" s="156"/>
      <c r="J9" s="156"/>
      <c r="K9" s="156"/>
      <c r="L9" s="156"/>
      <c r="M9" s="157"/>
    </row>
    <row r="10" spans="1:13">
      <c r="A10" s="155" t="s">
        <v>4</v>
      </c>
      <c r="B10" s="156"/>
      <c r="C10" s="157"/>
      <c r="D10" s="158" t="s">
        <v>243</v>
      </c>
      <c r="E10" s="156"/>
      <c r="F10" s="156"/>
      <c r="G10" s="156"/>
      <c r="H10" s="156"/>
      <c r="I10" s="156"/>
      <c r="J10" s="156"/>
      <c r="K10" s="156"/>
      <c r="L10" s="156"/>
      <c r="M10" s="157"/>
    </row>
    <row r="11" spans="1:13">
      <c r="A11" s="155" t="s">
        <v>5</v>
      </c>
      <c r="B11" s="156"/>
      <c r="C11" s="157"/>
      <c r="D11" s="158" t="s">
        <v>263</v>
      </c>
      <c r="E11" s="156"/>
      <c r="F11" s="156"/>
      <c r="G11" s="156"/>
      <c r="H11" s="156"/>
      <c r="I11" s="156"/>
      <c r="J11" s="156"/>
      <c r="K11" s="156"/>
      <c r="L11" s="156"/>
      <c r="M11" s="157"/>
    </row>
    <row r="12" spans="1:13">
      <c r="A12" s="155" t="s">
        <v>6</v>
      </c>
      <c r="B12" s="156"/>
      <c r="C12" s="157"/>
      <c r="D12" s="158" t="s">
        <v>244</v>
      </c>
      <c r="E12" s="156"/>
      <c r="F12" s="156"/>
      <c r="G12" s="156"/>
      <c r="H12" s="156"/>
      <c r="I12" s="156"/>
      <c r="J12" s="156"/>
      <c r="K12" s="156"/>
      <c r="L12" s="156"/>
      <c r="M12" s="157"/>
    </row>
    <row r="13" spans="1:13">
      <c r="A13" s="159" t="s">
        <v>7</v>
      </c>
      <c r="B13" s="160"/>
      <c r="C13" s="161"/>
      <c r="D13" s="158" t="s">
        <v>245</v>
      </c>
      <c r="E13" s="156"/>
      <c r="F13" s="156"/>
      <c r="G13" s="156"/>
      <c r="H13" s="156"/>
      <c r="I13" s="156"/>
      <c r="J13" s="156"/>
      <c r="K13" s="156"/>
      <c r="L13" s="156"/>
      <c r="M13" s="157"/>
    </row>
    <row r="14" spans="1:13">
      <c r="A14" s="155" t="s">
        <v>8</v>
      </c>
      <c r="B14" s="156"/>
      <c r="C14" s="157"/>
      <c r="D14" s="158" t="s">
        <v>246</v>
      </c>
      <c r="E14" s="156"/>
      <c r="F14" s="156"/>
      <c r="G14" s="156"/>
      <c r="H14" s="156"/>
      <c r="I14" s="156"/>
      <c r="J14" s="156"/>
      <c r="K14" s="156"/>
      <c r="L14" s="156"/>
      <c r="M14" s="157"/>
    </row>
    <row r="15" spans="1:13">
      <c r="A15" s="155" t="s">
        <v>9</v>
      </c>
      <c r="B15" s="156"/>
      <c r="C15" s="157"/>
      <c r="D15" s="158" t="s">
        <v>247</v>
      </c>
      <c r="E15" s="156"/>
      <c r="F15" s="156"/>
      <c r="G15" s="156"/>
      <c r="H15" s="156"/>
      <c r="I15" s="156"/>
      <c r="J15" s="156"/>
      <c r="K15" s="156"/>
      <c r="L15" s="156"/>
      <c r="M15" s="157"/>
    </row>
    <row r="16" spans="1:13">
      <c r="A16" s="155" t="s">
        <v>10</v>
      </c>
      <c r="B16" s="156"/>
      <c r="C16" s="157"/>
      <c r="D16" s="158" t="s">
        <v>248</v>
      </c>
      <c r="E16" s="156"/>
      <c r="F16" s="156"/>
      <c r="G16" s="156"/>
      <c r="H16" s="156"/>
      <c r="I16" s="156"/>
      <c r="J16" s="156"/>
      <c r="K16" s="156"/>
      <c r="L16" s="156"/>
      <c r="M16" s="157"/>
    </row>
    <row r="17" spans="1:13">
      <c r="A17" s="155" t="s">
        <v>11</v>
      </c>
      <c r="B17" s="156"/>
      <c r="C17" s="157"/>
      <c r="D17" s="158" t="s">
        <v>249</v>
      </c>
      <c r="E17" s="156"/>
      <c r="F17" s="156"/>
      <c r="G17" s="156"/>
      <c r="H17" s="156"/>
      <c r="I17" s="156"/>
      <c r="J17" s="156"/>
      <c r="K17" s="156"/>
      <c r="L17" s="156"/>
      <c r="M17" s="157"/>
    </row>
    <row r="18" spans="1:13">
      <c r="A18" s="155" t="s">
        <v>12</v>
      </c>
      <c r="B18" s="156"/>
      <c r="C18" s="157"/>
      <c r="D18" s="158" t="s">
        <v>250</v>
      </c>
      <c r="E18" s="156"/>
      <c r="F18" s="156"/>
      <c r="G18" s="156"/>
      <c r="H18" s="156"/>
      <c r="I18" s="156"/>
      <c r="J18" s="156"/>
      <c r="K18" s="156"/>
      <c r="L18" s="156"/>
      <c r="M18" s="157"/>
    </row>
    <row r="19" spans="1:13">
      <c r="A19" s="155" t="s">
        <v>13</v>
      </c>
      <c r="B19" s="156"/>
      <c r="C19" s="157"/>
      <c r="D19" s="158" t="s">
        <v>264</v>
      </c>
      <c r="E19" s="156"/>
      <c r="F19" s="156"/>
      <c r="G19" s="156"/>
      <c r="H19" s="156"/>
      <c r="I19" s="156"/>
      <c r="J19" s="156"/>
      <c r="K19" s="156"/>
      <c r="L19" s="156"/>
      <c r="M19" s="157"/>
    </row>
    <row r="20" spans="1:13">
      <c r="A20" s="155" t="s">
        <v>14</v>
      </c>
      <c r="B20" s="156"/>
      <c r="C20" s="157"/>
      <c r="D20" s="158" t="s">
        <v>251</v>
      </c>
      <c r="E20" s="156"/>
      <c r="F20" s="156"/>
      <c r="G20" s="156"/>
      <c r="H20" s="156"/>
      <c r="I20" s="156"/>
      <c r="J20" s="156"/>
      <c r="K20" s="156"/>
      <c r="L20" s="156"/>
      <c r="M20" s="157"/>
    </row>
    <row r="21" spans="1:13" ht="15.75" customHeight="1">
      <c r="A21" s="155" t="s">
        <v>15</v>
      </c>
      <c r="B21" s="156"/>
      <c r="C21" s="157"/>
      <c r="D21" s="158" t="s">
        <v>252</v>
      </c>
      <c r="E21" s="156"/>
      <c r="F21" s="156"/>
      <c r="G21" s="156"/>
      <c r="H21" s="156"/>
      <c r="I21" s="156"/>
      <c r="J21" s="156"/>
      <c r="K21" s="156"/>
      <c r="L21" s="156"/>
      <c r="M21" s="157"/>
    </row>
    <row r="22" spans="1:13" ht="15.75" customHeight="1">
      <c r="A22" s="159" t="s">
        <v>16</v>
      </c>
      <c r="B22" s="160"/>
      <c r="C22" s="161"/>
      <c r="D22" s="158" t="s">
        <v>253</v>
      </c>
      <c r="E22" s="156"/>
      <c r="F22" s="156"/>
      <c r="G22" s="156"/>
      <c r="H22" s="156"/>
      <c r="I22" s="156"/>
      <c r="J22" s="156"/>
      <c r="K22" s="156"/>
      <c r="L22" s="156"/>
      <c r="M22" s="157"/>
    </row>
    <row r="23" spans="1:13" ht="15" customHeight="1">
      <c r="A23" s="163" t="s">
        <v>17</v>
      </c>
      <c r="B23" s="156"/>
      <c r="C23" s="157"/>
      <c r="D23" s="162" t="s">
        <v>254</v>
      </c>
      <c r="E23" s="156"/>
      <c r="F23" s="156"/>
      <c r="G23" s="156"/>
      <c r="H23" s="156"/>
      <c r="I23" s="156"/>
      <c r="J23" s="156"/>
      <c r="K23" s="156"/>
      <c r="L23" s="156"/>
      <c r="M23" s="157"/>
    </row>
    <row r="24" spans="1:13" ht="15" customHeight="1">
      <c r="A24" s="164" t="s">
        <v>18</v>
      </c>
      <c r="B24" s="160"/>
      <c r="C24" s="161"/>
      <c r="D24" s="162" t="s">
        <v>255</v>
      </c>
      <c r="E24" s="156"/>
      <c r="F24" s="156"/>
      <c r="G24" s="156"/>
      <c r="H24" s="156"/>
      <c r="I24" s="156"/>
      <c r="J24" s="156"/>
      <c r="K24" s="156"/>
      <c r="L24" s="156"/>
      <c r="M24" s="157"/>
    </row>
    <row r="25" spans="1:13" ht="15.75" customHeight="1">
      <c r="A25" s="155" t="s">
        <v>19</v>
      </c>
      <c r="B25" s="156"/>
      <c r="C25" s="157"/>
      <c r="D25" s="158" t="s">
        <v>256</v>
      </c>
      <c r="E25" s="156"/>
      <c r="F25" s="156"/>
      <c r="G25" s="156"/>
      <c r="H25" s="156"/>
      <c r="I25" s="156"/>
      <c r="J25" s="156"/>
      <c r="K25" s="156"/>
      <c r="L25" s="156"/>
      <c r="M25" s="157"/>
    </row>
    <row r="26" spans="1:13" ht="15" customHeight="1">
      <c r="A26" s="155" t="s">
        <v>20</v>
      </c>
      <c r="B26" s="156"/>
      <c r="C26" s="157"/>
      <c r="D26" s="162" t="s">
        <v>198</v>
      </c>
      <c r="E26" s="156"/>
      <c r="F26" s="156"/>
      <c r="G26" s="156"/>
      <c r="H26" s="156"/>
      <c r="I26" s="156"/>
      <c r="J26" s="156"/>
      <c r="K26" s="156"/>
      <c r="L26" s="156"/>
      <c r="M26" s="157"/>
    </row>
    <row r="27" spans="1:13" ht="15" customHeight="1">
      <c r="A27" s="155" t="s">
        <v>21</v>
      </c>
      <c r="B27" s="156"/>
      <c r="C27" s="157"/>
      <c r="D27" s="162" t="s">
        <v>286</v>
      </c>
      <c r="E27" s="156"/>
      <c r="F27" s="156"/>
      <c r="G27" s="156"/>
      <c r="H27" s="156"/>
      <c r="I27" s="156"/>
      <c r="J27" s="156"/>
      <c r="K27" s="156"/>
      <c r="L27" s="156"/>
      <c r="M27" s="157"/>
    </row>
    <row r="28" spans="1:13" ht="15" customHeight="1">
      <c r="A28" s="155" t="s">
        <v>22</v>
      </c>
      <c r="B28" s="156"/>
      <c r="C28" s="157"/>
      <c r="D28" s="162" t="s">
        <v>287</v>
      </c>
      <c r="E28" s="156"/>
      <c r="F28" s="156"/>
      <c r="G28" s="156"/>
      <c r="H28" s="156"/>
      <c r="I28" s="156"/>
      <c r="J28" s="156"/>
      <c r="K28" s="156"/>
      <c r="L28" s="156"/>
      <c r="M28" s="157"/>
    </row>
    <row r="29" spans="1:13" ht="15.75" customHeight="1"/>
    <row r="30" spans="1:13" ht="15.75" customHeight="1"/>
    <row r="31" spans="1:13" ht="15.75" customHeight="1"/>
    <row r="32" spans="1:1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48">
    <mergeCell ref="A27:C27"/>
    <mergeCell ref="A28:C28"/>
    <mergeCell ref="A22:C22"/>
    <mergeCell ref="A23:C23"/>
    <mergeCell ref="A24:C24"/>
    <mergeCell ref="A25:C25"/>
    <mergeCell ref="A26:C26"/>
    <mergeCell ref="D28:M28"/>
    <mergeCell ref="D16:M16"/>
    <mergeCell ref="D17:M17"/>
    <mergeCell ref="D18:M18"/>
    <mergeCell ref="D19:M19"/>
    <mergeCell ref="D20:M20"/>
    <mergeCell ref="D21:M21"/>
    <mergeCell ref="D22:M22"/>
    <mergeCell ref="D25:M25"/>
    <mergeCell ref="D26:M26"/>
    <mergeCell ref="D27:M27"/>
    <mergeCell ref="A19:C19"/>
    <mergeCell ref="A20:C20"/>
    <mergeCell ref="A21:C21"/>
    <mergeCell ref="D23:M23"/>
    <mergeCell ref="D24:M24"/>
    <mergeCell ref="D15:M15"/>
    <mergeCell ref="A15:C15"/>
    <mergeCell ref="A16:C16"/>
    <mergeCell ref="A17:C17"/>
    <mergeCell ref="A18:C18"/>
    <mergeCell ref="A12:C12"/>
    <mergeCell ref="A13:C13"/>
    <mergeCell ref="A14:C14"/>
    <mergeCell ref="D9:M9"/>
    <mergeCell ref="D10:M10"/>
    <mergeCell ref="D11:M11"/>
    <mergeCell ref="D12:M12"/>
    <mergeCell ref="D13:M13"/>
    <mergeCell ref="D14:M14"/>
    <mergeCell ref="D8:M8"/>
    <mergeCell ref="A8:C8"/>
    <mergeCell ref="A9:C9"/>
    <mergeCell ref="A10:C10"/>
    <mergeCell ref="A11:C11"/>
    <mergeCell ref="C2:J2"/>
    <mergeCell ref="A5:M5"/>
    <mergeCell ref="A6:C6"/>
    <mergeCell ref="D6:M6"/>
    <mergeCell ref="A7:C7"/>
    <mergeCell ref="D7:M7"/>
  </mergeCells>
  <hyperlinks>
    <hyperlink ref="A6" location="Q1!A1" display="Quadre II-2.1." xr:uid="{00000000-0004-0000-0000-000000000000}"/>
    <hyperlink ref="A7" location="Q2!A1" display="Quadre II-2.2." xr:uid="{00000000-0004-0000-0000-000001000000}"/>
    <hyperlink ref="A8" location="Q3!A1" display="Quadre II-2.3. " xr:uid="{00000000-0004-0000-0000-000002000000}"/>
    <hyperlink ref="A9" location="Q4!A1" display="Quadre II-2.4. " xr:uid="{00000000-0004-0000-0000-000003000000}"/>
    <hyperlink ref="A10" location="Q5!A1" display="Quadre II-2.5." xr:uid="{00000000-0004-0000-0000-000004000000}"/>
    <hyperlink ref="A11" location="Q6!A1" display="Quadre II-2.6." xr:uid="{00000000-0004-0000-0000-000005000000}"/>
    <hyperlink ref="A12" location="Q7!A1" display="Quadre II-2.7." xr:uid="{00000000-0004-0000-0000-000006000000}"/>
    <hyperlink ref="A13" location="null!A1" display="Quadre II- 2.8. " xr:uid="{00000000-0004-0000-0000-000007000000}"/>
    <hyperlink ref="A14" location="Q9!A1" display="Quadre II- 2.9. " xr:uid="{00000000-0004-0000-0000-000008000000}"/>
    <hyperlink ref="A15" location="Q10!A1" display="Quadre II- 2.10. " xr:uid="{00000000-0004-0000-0000-000009000000}"/>
    <hyperlink ref="A16" location="Q11!A1" display="Quadre II-2.11. " xr:uid="{00000000-0004-0000-0000-00000A000000}"/>
    <hyperlink ref="A17" location="Q12!A1" display="Quadre II-2.12. " xr:uid="{00000000-0004-0000-0000-00000B000000}"/>
    <hyperlink ref="A18" location="Q13!A1" display="Quadre II-2.13." xr:uid="{00000000-0004-0000-0000-00000C000000}"/>
    <hyperlink ref="A19" location="Q14!A1" display="Quadre II-2.14." xr:uid="{00000000-0004-0000-0000-00000D000000}"/>
    <hyperlink ref="A20" location="Q15!A1" display="Quadre II-2.15." xr:uid="{00000000-0004-0000-0000-00000E000000}"/>
    <hyperlink ref="A21" location="Q16!A1" display="Quadre II-2.16. " xr:uid="{00000000-0004-0000-0000-00000F000000}"/>
    <hyperlink ref="A22" location="Q17G2!A1" display="Quadre II-2.17. " xr:uid="{00000000-0004-0000-0000-000010000000}"/>
    <hyperlink ref="A23" location="G1!A1" display="Gràfic II-2.1." xr:uid="{00000000-0004-0000-0000-000011000000}"/>
    <hyperlink ref="A24" location="Q17G2!A1" display="Gràfic II-2.2. " xr:uid="{00000000-0004-0000-0000-000012000000}"/>
    <hyperlink ref="A25" location="GA1!A1" display="Gràfic IIA-2.1. " xr:uid="{00000000-0004-0000-0000-000015000000}"/>
    <hyperlink ref="A26" location="GA2!A1" display="Gràfic IIA-2.2." xr:uid="{00000000-0004-0000-0000-000016000000}"/>
    <hyperlink ref="A27" location="GA3!A1" display="Gràfic IIA-2.3. " xr:uid="{00000000-0004-0000-0000-000017000000}"/>
    <hyperlink ref="A28" location="GA4!A1" display="Gràfic IIA-2.4." xr:uid="{00000000-0004-0000-0000-000018000000}"/>
    <hyperlink ref="A13:C13" location="Q8_!A1" display="Quadre II- 2.8. " xr:uid="{6A5B35BB-C813-4108-9A85-B8BCD30D6563}"/>
    <hyperlink ref="A22:C22" location="'Q17'!A1" display="Quadre II-2.17. " xr:uid="{D265FC2C-6BE2-44D2-A10E-271C9AEC5DBE}"/>
    <hyperlink ref="A24:C24" location="'G2'!A1" display="Gràfic II-2.2. " xr:uid="{D35507A4-0A32-427A-BC98-BD9BF7003E84}"/>
  </hyperlink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Z1000"/>
  <sheetViews>
    <sheetView workbookViewId="0">
      <selection activeCell="B2" sqref="B2:I2"/>
    </sheetView>
  </sheetViews>
  <sheetFormatPr baseColWidth="10" defaultColWidth="14.42578125" defaultRowHeight="15" customHeight="1"/>
  <cols>
    <col min="1" max="1" width="61.28515625" customWidth="1"/>
    <col min="2" max="26" width="8.85546875" customWidth="1"/>
  </cols>
  <sheetData>
    <row r="1" spans="1:26" ht="12.75" customHeight="1">
      <c r="A1" s="165" t="s">
        <v>258</v>
      </c>
      <c r="B1" s="166"/>
      <c r="C1" s="166"/>
      <c r="D1" s="166"/>
      <c r="E1" s="166"/>
      <c r="F1" s="166"/>
      <c r="G1" s="166"/>
      <c r="H1" s="166"/>
      <c r="I1" s="167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3"/>
      <c r="B2" s="99">
        <v>2018</v>
      </c>
      <c r="C2" s="99" t="s">
        <v>23</v>
      </c>
      <c r="D2" s="99">
        <v>2019</v>
      </c>
      <c r="E2" s="99" t="s">
        <v>23</v>
      </c>
      <c r="F2" s="99">
        <v>2020</v>
      </c>
      <c r="G2" s="99" t="s">
        <v>23</v>
      </c>
      <c r="H2" s="99">
        <v>2021</v>
      </c>
      <c r="I2" s="99" t="s">
        <v>23</v>
      </c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>
      <c r="A3" s="96" t="s">
        <v>24</v>
      </c>
      <c r="B3" s="5">
        <v>560.1</v>
      </c>
      <c r="C3" s="6">
        <v>100</v>
      </c>
      <c r="D3" s="5">
        <v>571.20000000000005</v>
      </c>
      <c r="E3" s="6">
        <v>100</v>
      </c>
      <c r="F3" s="5">
        <v>528.20000000000005</v>
      </c>
      <c r="G3" s="6">
        <v>100</v>
      </c>
      <c r="H3" s="5">
        <v>552.9</v>
      </c>
      <c r="I3" s="6">
        <v>100</v>
      </c>
      <c r="J3" s="7"/>
      <c r="K3" s="1"/>
      <c r="L3" s="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97" t="s">
        <v>25</v>
      </c>
      <c r="B4" s="8">
        <v>103.1</v>
      </c>
      <c r="C4" s="9">
        <v>18.407427245134802</v>
      </c>
      <c r="D4" s="8">
        <v>99.841999999999999</v>
      </c>
      <c r="E4" s="9">
        <v>17.4793417366947</v>
      </c>
      <c r="F4" s="8">
        <v>100.5</v>
      </c>
      <c r="G4" s="9">
        <v>19.026883756152969</v>
      </c>
      <c r="H4" s="8">
        <v>109.8</v>
      </c>
      <c r="I4" s="9">
        <f>H4/H3*100</f>
        <v>19.858925664677159</v>
      </c>
      <c r="J4" s="7"/>
      <c r="K4" s="7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95" t="s">
        <v>26</v>
      </c>
      <c r="B5" s="10">
        <v>34.5</v>
      </c>
      <c r="C5" s="11">
        <v>33.462657613966996</v>
      </c>
      <c r="D5" s="10">
        <v>34.603999999999999</v>
      </c>
      <c r="E5" s="11">
        <v>34.658760842130597</v>
      </c>
      <c r="F5" s="10">
        <v>30</v>
      </c>
      <c r="G5" s="11">
        <v>29.850746268656714</v>
      </c>
      <c r="H5" s="10">
        <v>31.8</v>
      </c>
      <c r="I5" s="11">
        <f t="shared" ref="I5:I6" si="0">H5/H$4*100</f>
        <v>28.961748633879779</v>
      </c>
      <c r="J5" s="7"/>
      <c r="K5" s="7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95" t="s">
        <v>27</v>
      </c>
      <c r="B6" s="10">
        <v>66.400000000000006</v>
      </c>
      <c r="C6" s="11">
        <v>64.403491755577093</v>
      </c>
      <c r="D6" s="10">
        <v>63.259</v>
      </c>
      <c r="E6" s="11">
        <v>63.3591073896757</v>
      </c>
      <c r="F6" s="10">
        <v>67.8</v>
      </c>
      <c r="G6" s="11">
        <v>67.46268656716417</v>
      </c>
      <c r="H6" s="10">
        <v>75</v>
      </c>
      <c r="I6" s="11">
        <f t="shared" si="0"/>
        <v>68.30601092896174</v>
      </c>
      <c r="J6" s="7"/>
      <c r="K6" s="7"/>
      <c r="L6" s="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95" t="s">
        <v>28</v>
      </c>
      <c r="B7" s="10">
        <v>0</v>
      </c>
      <c r="C7" s="11">
        <v>0</v>
      </c>
      <c r="D7" s="10">
        <v>0</v>
      </c>
      <c r="E7" s="11">
        <v>0</v>
      </c>
      <c r="F7" s="10">
        <v>0</v>
      </c>
      <c r="G7" s="11">
        <v>0</v>
      </c>
      <c r="H7" s="10">
        <v>0</v>
      </c>
      <c r="I7" s="11">
        <v>0</v>
      </c>
      <c r="J7" s="7"/>
      <c r="K7" s="7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95" t="s">
        <v>29</v>
      </c>
      <c r="B8" s="10">
        <v>2.2000000000000002</v>
      </c>
      <c r="C8" s="11">
        <v>2.13385063045587</v>
      </c>
      <c r="D8" s="10">
        <v>1.9790000000000001</v>
      </c>
      <c r="E8" s="11">
        <v>1.98213176819375</v>
      </c>
      <c r="F8" s="10">
        <v>2.7</v>
      </c>
      <c r="G8" s="11">
        <v>2.6865671641791047</v>
      </c>
      <c r="H8" s="10">
        <v>3</v>
      </c>
      <c r="I8" s="11">
        <f>H8/H$4*100</f>
        <v>2.7322404371584699</v>
      </c>
      <c r="J8" s="7"/>
      <c r="K8" s="7"/>
      <c r="L8" s="1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96" t="s">
        <v>30</v>
      </c>
      <c r="B9" s="5">
        <v>456.8</v>
      </c>
      <c r="C9" s="6">
        <v>81.556864845563297</v>
      </c>
      <c r="D9" s="5">
        <v>470.86099999999999</v>
      </c>
      <c r="E9" s="6">
        <v>82.433648459383804</v>
      </c>
      <c r="F9" s="5">
        <v>427.5</v>
      </c>
      <c r="G9" s="6">
        <v>80.935251798561154</v>
      </c>
      <c r="H9" s="5">
        <v>442.8</v>
      </c>
      <c r="I9" s="6">
        <f>H9/H3*100</f>
        <v>80.086814975583295</v>
      </c>
      <c r="J9" s="7"/>
      <c r="K9" s="7"/>
      <c r="L9" s="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95" t="s">
        <v>31</v>
      </c>
      <c r="B10" s="10">
        <v>71.7</v>
      </c>
      <c r="C10" s="11">
        <v>15.696147110332801</v>
      </c>
      <c r="D10" s="10">
        <v>75.923000000000002</v>
      </c>
      <c r="E10" s="11">
        <v>16.124291457563899</v>
      </c>
      <c r="F10" s="10">
        <v>81</v>
      </c>
      <c r="G10" s="11">
        <v>18.947368421052634</v>
      </c>
      <c r="H10" s="10">
        <v>88</v>
      </c>
      <c r="I10" s="11">
        <f t="shared" ref="I10:I12" si="1">H10/H$9*100</f>
        <v>19.873532068654022</v>
      </c>
      <c r="J10" s="7"/>
      <c r="K10" s="7"/>
      <c r="L10" s="1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95" t="s">
        <v>32</v>
      </c>
      <c r="B11" s="10">
        <v>385.1</v>
      </c>
      <c r="C11" s="11">
        <v>84.303852889667297</v>
      </c>
      <c r="D11" s="10">
        <v>394.93799999999999</v>
      </c>
      <c r="E11" s="11">
        <v>83.875708542436101</v>
      </c>
      <c r="F11" s="10">
        <v>346.5</v>
      </c>
      <c r="G11" s="11">
        <v>81.05263157894737</v>
      </c>
      <c r="H11" s="10">
        <v>354.8</v>
      </c>
      <c r="I11" s="11">
        <f t="shared" si="1"/>
        <v>80.126467931345985</v>
      </c>
      <c r="J11" s="7"/>
      <c r="K11" s="7"/>
      <c r="L11" s="1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95" t="s">
        <v>33</v>
      </c>
      <c r="B12" s="10">
        <v>0.3</v>
      </c>
      <c r="C12" s="11">
        <v>6.5674255691768796E-2</v>
      </c>
      <c r="D12" s="10">
        <v>0.46700000000000003</v>
      </c>
      <c r="E12" s="11">
        <v>9.9180012785089394E-2</v>
      </c>
      <c r="F12" s="10">
        <v>0.2</v>
      </c>
      <c r="G12" s="11">
        <v>4.6783625730994156E-2</v>
      </c>
      <c r="H12" s="10">
        <v>0.2</v>
      </c>
      <c r="I12" s="11">
        <f t="shared" si="1"/>
        <v>4.5167118337850046E-2</v>
      </c>
      <c r="J12" s="2"/>
      <c r="K12" s="7"/>
      <c r="L12" s="1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.75" customHeight="1">
      <c r="A13" s="170" t="s">
        <v>265</v>
      </c>
      <c r="B13" s="170"/>
      <c r="C13" s="170"/>
      <c r="D13" s="170"/>
      <c r="E13" s="170"/>
      <c r="F13" s="170"/>
      <c r="G13" s="170"/>
      <c r="H13" s="170"/>
      <c r="I13" s="170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168" t="s">
        <v>34</v>
      </c>
      <c r="B14" s="169"/>
      <c r="C14" s="169"/>
      <c r="D14" s="169"/>
      <c r="E14" s="169"/>
      <c r="F14" s="169"/>
      <c r="G14" s="169"/>
      <c r="H14" s="169"/>
      <c r="I14" s="169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A1:I1"/>
    <mergeCell ref="A14:I14"/>
    <mergeCell ref="A13:I13"/>
  </mergeCells>
  <printOptions horizontalCentered="1"/>
  <pageMargins left="0.25" right="0.25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Z1000"/>
  <sheetViews>
    <sheetView workbookViewId="0">
      <selection sqref="A1:D1"/>
    </sheetView>
  </sheetViews>
  <sheetFormatPr baseColWidth="10" defaultColWidth="14.42578125" defaultRowHeight="15" customHeight="1"/>
  <cols>
    <col min="1" max="1" width="12.42578125" customWidth="1"/>
    <col min="2" max="26" width="8.85546875" customWidth="1"/>
  </cols>
  <sheetData>
    <row r="1" spans="1:26" ht="31.5" customHeight="1">
      <c r="A1" s="171" t="s">
        <v>35</v>
      </c>
      <c r="B1" s="166"/>
      <c r="C1" s="166"/>
      <c r="D1" s="167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3.25" customHeight="1">
      <c r="A2" s="3"/>
      <c r="B2" s="100" t="s">
        <v>36</v>
      </c>
      <c r="C2" s="101" t="s">
        <v>37</v>
      </c>
      <c r="D2" s="100" t="s">
        <v>266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4" t="s">
        <v>38</v>
      </c>
      <c r="B3" s="13">
        <v>551801</v>
      </c>
      <c r="C3" s="13">
        <v>437590</v>
      </c>
      <c r="D3" s="6">
        <f t="shared" ref="D3:D8" si="0">((B3-C3)/C3)*100</f>
        <v>26.100002285244177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3" t="s">
        <v>39</v>
      </c>
      <c r="B4" s="14">
        <v>427477</v>
      </c>
      <c r="C4" s="14">
        <v>357033</v>
      </c>
      <c r="D4" s="11">
        <f t="shared" si="0"/>
        <v>19.730389067677219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3" t="s">
        <v>40</v>
      </c>
      <c r="B5" s="14">
        <v>38160</v>
      </c>
      <c r="C5" s="14">
        <v>27762</v>
      </c>
      <c r="D5" s="11">
        <f t="shared" si="0"/>
        <v>37.454073913983144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3" t="s">
        <v>41</v>
      </c>
      <c r="B6" s="14">
        <v>77045</v>
      </c>
      <c r="C6" s="14">
        <v>47621</v>
      </c>
      <c r="D6" s="11">
        <f t="shared" si="0"/>
        <v>61.787866697465397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3" t="s">
        <v>42</v>
      </c>
      <c r="B7" s="14">
        <v>6522</v>
      </c>
      <c r="C7" s="14">
        <v>2672</v>
      </c>
      <c r="D7" s="11">
        <f t="shared" si="0"/>
        <v>144.08682634730539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4" t="s">
        <v>43</v>
      </c>
      <c r="B8" s="13">
        <v>19546843</v>
      </c>
      <c r="C8" s="13">
        <v>19403183</v>
      </c>
      <c r="D8" s="6">
        <f t="shared" si="0"/>
        <v>0.7403939858733487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3.25" customHeight="1">
      <c r="A9" s="170" t="s">
        <v>285</v>
      </c>
      <c r="B9" s="170"/>
      <c r="C9" s="170"/>
      <c r="D9" s="170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>
      <c r="A10" s="87"/>
      <c r="B10" s="87"/>
      <c r="C10" s="87"/>
      <c r="D10" s="87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>
      <c r="A11" s="87"/>
      <c r="B11" s="87"/>
      <c r="C11" s="87"/>
      <c r="D11" s="87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7.25" customHeight="1">
      <c r="A12" s="87"/>
      <c r="B12" s="87"/>
      <c r="C12" s="87"/>
      <c r="D12" s="87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">
    <mergeCell ref="A1:D1"/>
    <mergeCell ref="A9:D9"/>
  </mergeCells>
  <printOptions horizontalCentered="1"/>
  <pageMargins left="0.25" right="0.25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Z999"/>
  <sheetViews>
    <sheetView workbookViewId="0">
      <selection sqref="A1:M1"/>
    </sheetView>
  </sheetViews>
  <sheetFormatPr baseColWidth="10" defaultColWidth="14.42578125" defaultRowHeight="15" customHeight="1"/>
  <cols>
    <col min="1" max="1" width="17.7109375" customWidth="1"/>
    <col min="2" max="26" width="8.85546875" customWidth="1"/>
  </cols>
  <sheetData>
    <row r="1" spans="1:26">
      <c r="A1" s="165" t="s">
        <v>44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7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75"/>
      <c r="B2" s="173">
        <v>2020</v>
      </c>
      <c r="C2" s="178"/>
      <c r="D2" s="178"/>
      <c r="E2" s="178"/>
      <c r="F2" s="178"/>
      <c r="G2" s="174"/>
      <c r="H2" s="173">
        <v>2021</v>
      </c>
      <c r="I2" s="178"/>
      <c r="J2" s="178"/>
      <c r="K2" s="178"/>
      <c r="L2" s="178"/>
      <c r="M2" s="174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176"/>
      <c r="B3" s="173" t="s">
        <v>45</v>
      </c>
      <c r="C3" s="174"/>
      <c r="D3" s="173" t="s">
        <v>46</v>
      </c>
      <c r="E3" s="174"/>
      <c r="F3" s="173" t="s">
        <v>47</v>
      </c>
      <c r="G3" s="174"/>
      <c r="H3" s="173" t="s">
        <v>45</v>
      </c>
      <c r="I3" s="174"/>
      <c r="J3" s="173" t="s">
        <v>46</v>
      </c>
      <c r="K3" s="174"/>
      <c r="L3" s="173" t="s">
        <v>47</v>
      </c>
      <c r="M3" s="17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2.5">
      <c r="A4" s="177"/>
      <c r="B4" s="100" t="s">
        <v>267</v>
      </c>
      <c r="C4" s="101" t="s">
        <v>23</v>
      </c>
      <c r="D4" s="100" t="s">
        <v>267</v>
      </c>
      <c r="E4" s="101" t="s">
        <v>23</v>
      </c>
      <c r="F4" s="100" t="s">
        <v>267</v>
      </c>
      <c r="G4" s="101" t="s">
        <v>23</v>
      </c>
      <c r="H4" s="100" t="s">
        <v>267</v>
      </c>
      <c r="I4" s="101" t="s">
        <v>23</v>
      </c>
      <c r="J4" s="100" t="s">
        <v>267</v>
      </c>
      <c r="K4" s="101" t="s">
        <v>23</v>
      </c>
      <c r="L4" s="100" t="s">
        <v>267</v>
      </c>
      <c r="M4" s="101" t="s">
        <v>23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4" t="s">
        <v>45</v>
      </c>
      <c r="B5" s="15">
        <v>16109.1</v>
      </c>
      <c r="C5" s="6">
        <v>100</v>
      </c>
      <c r="D5" s="15">
        <v>12232.25</v>
      </c>
      <c r="E5" s="6">
        <v>75.95</v>
      </c>
      <c r="F5" s="15">
        <v>3876.9</v>
      </c>
      <c r="G5" s="6">
        <v>24.05</v>
      </c>
      <c r="H5" s="15">
        <v>16625.599999999999</v>
      </c>
      <c r="I5" s="6">
        <v>100</v>
      </c>
      <c r="J5" s="15">
        <v>12455.8</v>
      </c>
      <c r="K5" s="6">
        <v>74.919401405062075</v>
      </c>
      <c r="L5" s="15">
        <v>4169.8</v>
      </c>
      <c r="M5" s="6">
        <v>25.080598594937928</v>
      </c>
      <c r="N5" s="2"/>
      <c r="O5" s="2"/>
      <c r="P5" s="16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3" t="s">
        <v>48</v>
      </c>
      <c r="B6" s="17">
        <v>2469.4</v>
      </c>
      <c r="C6" s="11">
        <v>100</v>
      </c>
      <c r="D6" s="17">
        <v>1674.125</v>
      </c>
      <c r="E6" s="11">
        <v>67.849999999999994</v>
      </c>
      <c r="F6" s="17">
        <v>795.25</v>
      </c>
      <c r="G6" s="11">
        <v>32.15</v>
      </c>
      <c r="H6" s="17">
        <v>2619.1999999999998</v>
      </c>
      <c r="I6" s="11">
        <v>100</v>
      </c>
      <c r="J6" s="17">
        <v>1740.5</v>
      </c>
      <c r="K6" s="11">
        <v>66.451588271227862</v>
      </c>
      <c r="L6" s="17">
        <v>878.7</v>
      </c>
      <c r="M6" s="11">
        <v>33.548411728772145</v>
      </c>
      <c r="N6" s="2"/>
      <c r="O6" s="2"/>
      <c r="P6" s="16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3" t="s">
        <v>50</v>
      </c>
      <c r="B7" s="17">
        <v>474.22500000000002</v>
      </c>
      <c r="C7" s="11">
        <v>100</v>
      </c>
      <c r="D7" s="17">
        <v>371.97500000000002</v>
      </c>
      <c r="E7" s="11">
        <v>78.474999999999994</v>
      </c>
      <c r="F7" s="17">
        <v>102.25</v>
      </c>
      <c r="G7" s="11">
        <v>21.524999999999999</v>
      </c>
      <c r="H7" s="17">
        <v>484.6</v>
      </c>
      <c r="I7" s="11">
        <v>100</v>
      </c>
      <c r="J7" s="17">
        <v>365.6</v>
      </c>
      <c r="K7" s="11">
        <v>75.443664878250104</v>
      </c>
      <c r="L7" s="17">
        <v>119</v>
      </c>
      <c r="M7" s="11">
        <v>24.556335121749896</v>
      </c>
      <c r="N7" s="2"/>
      <c r="O7" s="2"/>
      <c r="P7" s="16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3" t="s">
        <v>52</v>
      </c>
      <c r="B8" s="17">
        <v>316.47500000000002</v>
      </c>
      <c r="C8" s="11">
        <v>100</v>
      </c>
      <c r="D8" s="17">
        <v>241.17500000000001</v>
      </c>
      <c r="E8" s="11">
        <v>76.2</v>
      </c>
      <c r="F8" s="17">
        <v>75.325000000000003</v>
      </c>
      <c r="G8" s="11">
        <v>23.8</v>
      </c>
      <c r="H8" s="17">
        <v>324.89999999999998</v>
      </c>
      <c r="I8" s="11">
        <v>100</v>
      </c>
      <c r="J8" s="17">
        <v>244</v>
      </c>
      <c r="K8" s="11">
        <v>75.100030778701139</v>
      </c>
      <c r="L8" s="17">
        <v>81</v>
      </c>
      <c r="M8" s="11">
        <v>24.930747922437675</v>
      </c>
      <c r="N8" s="2"/>
      <c r="O8" s="2"/>
      <c r="P8" s="16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4" t="s">
        <v>38</v>
      </c>
      <c r="B9" s="15">
        <v>427.5</v>
      </c>
      <c r="C9" s="6">
        <v>100</v>
      </c>
      <c r="D9" s="15">
        <v>330.72500000000002</v>
      </c>
      <c r="E9" s="6">
        <v>77.424999999999997</v>
      </c>
      <c r="F9" s="15">
        <v>96.775000000000006</v>
      </c>
      <c r="G9" s="6">
        <v>22.574999999999999</v>
      </c>
      <c r="H9" s="15">
        <v>442.8</v>
      </c>
      <c r="I9" s="6">
        <v>100</v>
      </c>
      <c r="J9" s="15">
        <v>342.1</v>
      </c>
      <c r="K9" s="6">
        <v>77.258355916892498</v>
      </c>
      <c r="L9" s="15">
        <v>100.7</v>
      </c>
      <c r="M9" s="6">
        <v>22.741644083107499</v>
      </c>
      <c r="N9" s="2"/>
      <c r="O9" s="18"/>
      <c r="P9" s="16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3" t="s">
        <v>54</v>
      </c>
      <c r="B10" s="17">
        <v>715.57500000000005</v>
      </c>
      <c r="C10" s="11">
        <v>100</v>
      </c>
      <c r="D10" s="17">
        <v>523.875</v>
      </c>
      <c r="E10" s="11">
        <v>73.3</v>
      </c>
      <c r="F10" s="17">
        <v>191.72499999999999</v>
      </c>
      <c r="G10" s="11">
        <v>26.7</v>
      </c>
      <c r="H10" s="17">
        <v>737.6</v>
      </c>
      <c r="I10" s="11">
        <v>100</v>
      </c>
      <c r="J10" s="17">
        <v>522.79999999999995</v>
      </c>
      <c r="K10" s="11">
        <v>70.878524945770053</v>
      </c>
      <c r="L10" s="17">
        <v>214.8</v>
      </c>
      <c r="M10" s="11">
        <v>29.121475054229933</v>
      </c>
      <c r="N10" s="2"/>
      <c r="O10" s="2"/>
      <c r="P10" s="16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3" t="s">
        <v>56</v>
      </c>
      <c r="B11" s="17">
        <v>191</v>
      </c>
      <c r="C11" s="11">
        <v>100</v>
      </c>
      <c r="D11" s="17">
        <v>139.72499999999999</v>
      </c>
      <c r="E11" s="11">
        <v>73.174999999999997</v>
      </c>
      <c r="F11" s="17">
        <v>51.274999999999999</v>
      </c>
      <c r="G11" s="11">
        <v>26.824999999999999</v>
      </c>
      <c r="H11" s="17">
        <v>205.3</v>
      </c>
      <c r="I11" s="11">
        <v>100</v>
      </c>
      <c r="J11" s="17">
        <v>155.5</v>
      </c>
      <c r="K11" s="11">
        <v>75.742815392109108</v>
      </c>
      <c r="L11" s="17">
        <v>49.8</v>
      </c>
      <c r="M11" s="11">
        <v>24.257184607890888</v>
      </c>
      <c r="N11" s="2"/>
      <c r="O11" s="2"/>
      <c r="P11" s="16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3" t="s">
        <v>55</v>
      </c>
      <c r="B12" s="17">
        <v>785.625</v>
      </c>
      <c r="C12" s="11">
        <v>100</v>
      </c>
      <c r="D12" s="17">
        <v>605.79999999999995</v>
      </c>
      <c r="E12" s="11">
        <v>77.125</v>
      </c>
      <c r="F12" s="17">
        <v>179.85</v>
      </c>
      <c r="G12" s="11">
        <v>22.875</v>
      </c>
      <c r="H12" s="17">
        <v>799.2</v>
      </c>
      <c r="I12" s="11">
        <v>100</v>
      </c>
      <c r="J12" s="17">
        <v>610.5</v>
      </c>
      <c r="K12" s="11">
        <v>76.388888888888886</v>
      </c>
      <c r="L12" s="17">
        <v>188.8</v>
      </c>
      <c r="M12" s="11">
        <v>23.623623623623622</v>
      </c>
      <c r="N12" s="2"/>
      <c r="O12" s="2"/>
      <c r="P12" s="16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3" t="s">
        <v>59</v>
      </c>
      <c r="B13" s="17">
        <v>657.57500000000005</v>
      </c>
      <c r="C13" s="11">
        <v>100</v>
      </c>
      <c r="D13" s="17">
        <v>494.07499999999999</v>
      </c>
      <c r="E13" s="11">
        <v>75.174999999999997</v>
      </c>
      <c r="F13" s="17">
        <v>163.47499999999999</v>
      </c>
      <c r="G13" s="11">
        <v>24.824999999999999</v>
      </c>
      <c r="H13" s="17">
        <v>695.4</v>
      </c>
      <c r="I13" s="11">
        <v>100</v>
      </c>
      <c r="J13" s="17">
        <v>510.7</v>
      </c>
      <c r="K13" s="11">
        <v>73.43974690825425</v>
      </c>
      <c r="L13" s="17">
        <v>184.7</v>
      </c>
      <c r="M13" s="11">
        <v>26.560253091745757</v>
      </c>
      <c r="N13" s="2"/>
      <c r="O13" s="2"/>
      <c r="P13" s="16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3" t="s">
        <v>51</v>
      </c>
      <c r="B14" s="17">
        <v>2812</v>
      </c>
      <c r="C14" s="11">
        <v>100</v>
      </c>
      <c r="D14" s="17">
        <v>2259.85</v>
      </c>
      <c r="E14" s="11">
        <v>80.375</v>
      </c>
      <c r="F14" s="17">
        <v>552.125</v>
      </c>
      <c r="G14" s="11">
        <v>19.625</v>
      </c>
      <c r="H14" s="17">
        <v>2916</v>
      </c>
      <c r="I14" s="11">
        <v>100</v>
      </c>
      <c r="J14" s="17">
        <v>2317.1</v>
      </c>
      <c r="K14" s="11">
        <v>79.46159122085048</v>
      </c>
      <c r="L14" s="17">
        <v>598.9</v>
      </c>
      <c r="M14" s="11">
        <v>20.53840877914952</v>
      </c>
      <c r="N14" s="2"/>
      <c r="O14" s="2"/>
      <c r="P14" s="16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3" t="s">
        <v>61</v>
      </c>
      <c r="B15" s="17">
        <v>1676.625</v>
      </c>
      <c r="C15" s="11">
        <v>100</v>
      </c>
      <c r="D15" s="17">
        <v>1254.3499999999999</v>
      </c>
      <c r="E15" s="11">
        <v>74.825000000000003</v>
      </c>
      <c r="F15" s="17">
        <v>422.27499999999998</v>
      </c>
      <c r="G15" s="11">
        <v>25.175000000000001</v>
      </c>
      <c r="H15" s="17">
        <v>1705.8</v>
      </c>
      <c r="I15" s="11">
        <v>100</v>
      </c>
      <c r="J15" s="17">
        <v>1248.2</v>
      </c>
      <c r="K15" s="11">
        <v>73.173877359596673</v>
      </c>
      <c r="L15" s="17">
        <v>457.6</v>
      </c>
      <c r="M15" s="11">
        <v>26.82612264040333</v>
      </c>
      <c r="N15" s="2"/>
      <c r="O15" s="2"/>
      <c r="P15" s="16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3" t="s">
        <v>62</v>
      </c>
      <c r="B16" s="17">
        <v>299.05</v>
      </c>
      <c r="C16" s="11">
        <v>100</v>
      </c>
      <c r="D16" s="17">
        <v>194.82499999999999</v>
      </c>
      <c r="E16" s="11">
        <v>65.2</v>
      </c>
      <c r="F16" s="17">
        <v>104.22499999999999</v>
      </c>
      <c r="G16" s="11">
        <v>34.799999999999997</v>
      </c>
      <c r="H16" s="17">
        <v>323.10000000000002</v>
      </c>
      <c r="I16" s="11">
        <v>100</v>
      </c>
      <c r="J16" s="17">
        <v>216.1</v>
      </c>
      <c r="K16" s="11">
        <v>66.883317858248219</v>
      </c>
      <c r="L16" s="17">
        <v>107</v>
      </c>
      <c r="M16" s="11">
        <v>33.116682141751774</v>
      </c>
      <c r="N16" s="2"/>
      <c r="O16" s="2"/>
      <c r="P16" s="16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 t="s">
        <v>60</v>
      </c>
      <c r="B17" s="17">
        <v>868.6</v>
      </c>
      <c r="C17" s="11">
        <v>100</v>
      </c>
      <c r="D17" s="17">
        <v>659.85</v>
      </c>
      <c r="E17" s="11">
        <v>75.974999999999994</v>
      </c>
      <c r="F17" s="17">
        <v>208.72499999999999</v>
      </c>
      <c r="G17" s="11">
        <v>24.024999999999999</v>
      </c>
      <c r="H17" s="17">
        <v>876.4</v>
      </c>
      <c r="I17" s="11">
        <v>100</v>
      </c>
      <c r="J17" s="17">
        <v>661.8</v>
      </c>
      <c r="K17" s="11">
        <v>75.513464171611133</v>
      </c>
      <c r="L17" s="17">
        <v>214.6</v>
      </c>
      <c r="M17" s="11">
        <v>24.486535828388863</v>
      </c>
      <c r="N17" s="2"/>
      <c r="O17" s="2"/>
      <c r="P17" s="16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3" t="s">
        <v>49</v>
      </c>
      <c r="B18" s="17">
        <v>2705.625</v>
      </c>
      <c r="C18" s="11">
        <v>100</v>
      </c>
      <c r="D18" s="17">
        <v>2197.6999999999998</v>
      </c>
      <c r="E18" s="11">
        <v>81.25</v>
      </c>
      <c r="F18" s="17">
        <v>507.92500000000001</v>
      </c>
      <c r="G18" s="11">
        <v>18.75</v>
      </c>
      <c r="H18" s="17">
        <v>2745.4</v>
      </c>
      <c r="I18" s="11">
        <v>100</v>
      </c>
      <c r="J18" s="17">
        <v>2219.4</v>
      </c>
      <c r="K18" s="11">
        <v>80.840678953886496</v>
      </c>
      <c r="L18" s="17">
        <v>526</v>
      </c>
      <c r="M18" s="11">
        <v>19.159321046113497</v>
      </c>
      <c r="N18" s="2"/>
      <c r="O18" s="2"/>
      <c r="P18" s="16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3" t="s">
        <v>63</v>
      </c>
      <c r="B19" s="17">
        <v>516.20000000000005</v>
      </c>
      <c r="C19" s="11">
        <v>100</v>
      </c>
      <c r="D19" s="17">
        <v>364.57499999999999</v>
      </c>
      <c r="E19" s="11">
        <v>70.650000000000006</v>
      </c>
      <c r="F19" s="17">
        <v>151.625</v>
      </c>
      <c r="G19" s="11">
        <v>29.35</v>
      </c>
      <c r="H19" s="17">
        <v>536</v>
      </c>
      <c r="I19" s="11">
        <v>100</v>
      </c>
      <c r="J19" s="17">
        <v>376.2</v>
      </c>
      <c r="K19" s="11">
        <v>70.18656716417911</v>
      </c>
      <c r="L19" s="17">
        <v>159.69999999999999</v>
      </c>
      <c r="M19" s="11">
        <v>29.794776119402982</v>
      </c>
      <c r="N19" s="2"/>
      <c r="O19" s="2"/>
      <c r="P19" s="16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3" t="s">
        <v>58</v>
      </c>
      <c r="B20" s="17">
        <v>234.15</v>
      </c>
      <c r="C20" s="11">
        <v>100</v>
      </c>
      <c r="D20" s="17">
        <v>174.55</v>
      </c>
      <c r="E20" s="11">
        <v>74.575000000000003</v>
      </c>
      <c r="F20" s="17">
        <v>59.575000000000003</v>
      </c>
      <c r="G20" s="11">
        <v>25.425000000000001</v>
      </c>
      <c r="H20" s="17">
        <v>242.8</v>
      </c>
      <c r="I20" s="11">
        <v>100</v>
      </c>
      <c r="J20" s="17">
        <v>185</v>
      </c>
      <c r="K20" s="11">
        <v>76.194398682042831</v>
      </c>
      <c r="L20" s="17">
        <v>57.8</v>
      </c>
      <c r="M20" s="11">
        <v>23.805601317957166</v>
      </c>
      <c r="N20" s="2"/>
      <c r="O20" s="2"/>
      <c r="P20" s="16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3" t="s">
        <v>57</v>
      </c>
      <c r="B21" s="17">
        <v>793.97500000000002</v>
      </c>
      <c r="C21" s="11">
        <v>100</v>
      </c>
      <c r="D21" s="17">
        <v>618.70000000000005</v>
      </c>
      <c r="E21" s="11">
        <v>77.924999999999997</v>
      </c>
      <c r="F21" s="17">
        <v>175.3</v>
      </c>
      <c r="G21" s="11">
        <v>22.074999999999999</v>
      </c>
      <c r="H21" s="17">
        <v>802.5</v>
      </c>
      <c r="I21" s="11">
        <v>100</v>
      </c>
      <c r="J21" s="17">
        <v>611.5</v>
      </c>
      <c r="K21" s="11">
        <v>76.199376947040491</v>
      </c>
      <c r="L21" s="17">
        <v>191</v>
      </c>
      <c r="M21" s="11">
        <v>23.800623052959502</v>
      </c>
      <c r="N21" s="2"/>
      <c r="O21" s="2"/>
      <c r="P21" s="16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3" t="s">
        <v>53</v>
      </c>
      <c r="B22" s="17">
        <v>115.675</v>
      </c>
      <c r="C22" s="11">
        <v>100</v>
      </c>
      <c r="D22" s="17">
        <v>89.5</v>
      </c>
      <c r="E22" s="11">
        <v>77.400000000000006</v>
      </c>
      <c r="F22" s="17">
        <v>26.2</v>
      </c>
      <c r="G22" s="11">
        <v>22.6</v>
      </c>
      <c r="H22" s="17">
        <v>118.2</v>
      </c>
      <c r="I22" s="11">
        <v>100</v>
      </c>
      <c r="J22" s="17">
        <v>91.8</v>
      </c>
      <c r="K22" s="11">
        <v>77.664974619289339</v>
      </c>
      <c r="L22" s="17">
        <v>26.4</v>
      </c>
      <c r="M22" s="11">
        <v>22.335025380710661</v>
      </c>
      <c r="N22" s="2"/>
      <c r="O22" s="2"/>
      <c r="P22" s="16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>
      <c r="A23" s="170" t="s">
        <v>268</v>
      </c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172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11">
    <mergeCell ref="A23:M24"/>
    <mergeCell ref="H3:I3"/>
    <mergeCell ref="J3:K3"/>
    <mergeCell ref="L3:M3"/>
    <mergeCell ref="A1:M1"/>
    <mergeCell ref="A2:A4"/>
    <mergeCell ref="B2:G2"/>
    <mergeCell ref="H2:M2"/>
    <mergeCell ref="B3:C3"/>
    <mergeCell ref="D3:E3"/>
    <mergeCell ref="F3:G3"/>
  </mergeCells>
  <printOptions horizontalCentered="1"/>
  <pageMargins left="0.25" right="0.25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Z1000"/>
  <sheetViews>
    <sheetView workbookViewId="0">
      <selection activeCell="C2" sqref="C2:E2"/>
    </sheetView>
  </sheetViews>
  <sheetFormatPr baseColWidth="10" defaultColWidth="14.42578125" defaultRowHeight="15" customHeight="1"/>
  <cols>
    <col min="1" max="1" width="10.140625" customWidth="1"/>
    <col min="2" max="2" width="74.42578125" customWidth="1"/>
    <col min="3" max="26" width="8.85546875" customWidth="1"/>
  </cols>
  <sheetData>
    <row r="1" spans="1:26" ht="21" customHeight="1">
      <c r="A1" s="171" t="s">
        <v>64</v>
      </c>
      <c r="B1" s="166"/>
      <c r="C1" s="166"/>
      <c r="D1" s="166"/>
      <c r="E1" s="167"/>
      <c r="F1" s="19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>
      <c r="A2" s="183"/>
      <c r="B2" s="184"/>
      <c r="C2" s="102">
        <v>2019</v>
      </c>
      <c r="D2" s="102">
        <v>2020</v>
      </c>
      <c r="E2" s="102">
        <v>2021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2.75" customHeight="1">
      <c r="A3" s="181" t="s">
        <v>45</v>
      </c>
      <c r="B3" s="167"/>
      <c r="C3" s="21">
        <v>27.021023100137398</v>
      </c>
      <c r="D3" s="21">
        <v>22.637991892530401</v>
      </c>
      <c r="E3" s="21">
        <v>22.740494494078536</v>
      </c>
      <c r="F3" s="20"/>
      <c r="G3" s="22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1.25" customHeight="1">
      <c r="A4" s="182" t="s">
        <v>65</v>
      </c>
      <c r="B4" s="23" t="s">
        <v>66</v>
      </c>
      <c r="C4" s="24">
        <v>16.290212183436001</v>
      </c>
      <c r="D4" s="24">
        <v>17.511371020142999</v>
      </c>
      <c r="E4" s="24">
        <v>25.639874270318813</v>
      </c>
      <c r="F4" s="20"/>
      <c r="G4" s="22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2.75" customHeight="1">
      <c r="A5" s="176"/>
      <c r="B5" s="23" t="s">
        <v>67</v>
      </c>
      <c r="C5" s="24">
        <v>12.372573662896199</v>
      </c>
      <c r="D5" s="24">
        <v>7.6481597005614503</v>
      </c>
      <c r="E5" s="24">
        <v>3.9209535759096612</v>
      </c>
      <c r="F5" s="20"/>
      <c r="G5" s="22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12.75" customHeight="1">
      <c r="A6" s="176"/>
      <c r="B6" s="23" t="s">
        <v>68</v>
      </c>
      <c r="C6" s="24">
        <v>9.4335693461057897</v>
      </c>
      <c r="D6" s="24">
        <v>15.245873745108</v>
      </c>
      <c r="E6" s="24">
        <v>13.577049506923</v>
      </c>
      <c r="F6" s="20"/>
      <c r="G6" s="22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>
      <c r="A7" s="176"/>
      <c r="B7" s="23" t="s">
        <v>69</v>
      </c>
      <c r="C7" s="24">
        <v>12.9245861434703</v>
      </c>
      <c r="D7" s="24">
        <v>6.07610729881472</v>
      </c>
      <c r="E7" s="24">
        <v>10.502283105022832</v>
      </c>
      <c r="F7" s="20"/>
      <c r="G7" s="22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>
      <c r="A8" s="176"/>
      <c r="B8" s="23" t="s">
        <v>70</v>
      </c>
      <c r="C8" s="24">
        <v>45.6087335872827</v>
      </c>
      <c r="D8" s="24">
        <v>44.521086986713598</v>
      </c>
      <c r="E8" s="24">
        <v>39.784636518733521</v>
      </c>
      <c r="F8" s="20"/>
      <c r="G8" s="22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>
      <c r="A9" s="176"/>
      <c r="B9" s="23" t="s">
        <v>71</v>
      </c>
      <c r="C9" s="24">
        <v>26.7162874987864</v>
      </c>
      <c r="D9" s="24">
        <v>17.761870228709999</v>
      </c>
      <c r="E9" s="24">
        <v>17.861294891035531</v>
      </c>
      <c r="F9" s="20"/>
      <c r="G9" s="22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>
      <c r="A10" s="176"/>
      <c r="B10" s="23" t="s">
        <v>72</v>
      </c>
      <c r="C10" s="24">
        <v>21.865953516583499</v>
      </c>
      <c r="D10" s="24">
        <v>17.8167066199521</v>
      </c>
      <c r="E10" s="24">
        <v>17.728648607226329</v>
      </c>
      <c r="F10" s="20"/>
      <c r="G10" s="22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>
      <c r="A11" s="176"/>
      <c r="B11" s="92" t="s">
        <v>269</v>
      </c>
      <c r="C11" s="24">
        <v>19.320843091334901</v>
      </c>
      <c r="D11" s="24">
        <v>16.499463159307499</v>
      </c>
      <c r="E11" s="24">
        <v>13.508147459173269</v>
      </c>
      <c r="F11" s="20"/>
      <c r="G11" s="22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>
      <c r="A12" s="176"/>
      <c r="B12" s="23" t="s">
        <v>73</v>
      </c>
      <c r="C12" s="24">
        <v>28.4829817362453</v>
      </c>
      <c r="D12" s="24">
        <v>28.263669125794902</v>
      </c>
      <c r="E12" s="24">
        <v>34.12432682241316</v>
      </c>
      <c r="F12" s="20"/>
      <c r="G12" s="22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>
      <c r="A13" s="177"/>
      <c r="B13" s="23" t="s">
        <v>74</v>
      </c>
      <c r="C13" s="24">
        <v>31.019012082444899</v>
      </c>
      <c r="D13" s="24">
        <v>21.817897045003701</v>
      </c>
      <c r="E13" s="24">
        <v>13.960019403099389</v>
      </c>
      <c r="F13" s="20"/>
      <c r="G13" s="22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1.25" customHeight="1">
      <c r="A14" s="182" t="s">
        <v>75</v>
      </c>
      <c r="B14" s="25" t="s">
        <v>76</v>
      </c>
      <c r="C14" s="24">
        <v>24.189499344819001</v>
      </c>
      <c r="D14" s="24">
        <v>20.281555714626599</v>
      </c>
      <c r="E14" s="24">
        <v>21.688521530151544</v>
      </c>
      <c r="F14" s="20"/>
      <c r="G14" s="22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>
      <c r="A15" s="177"/>
      <c r="B15" s="25" t="s">
        <v>77</v>
      </c>
      <c r="C15" s="24">
        <v>37.629401151128398</v>
      </c>
      <c r="D15" s="24">
        <v>31.723385887591402</v>
      </c>
      <c r="E15" s="24">
        <v>26.350972700344247</v>
      </c>
      <c r="F15" s="20"/>
      <c r="G15" s="22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1.25" customHeight="1">
      <c r="A16" s="182" t="s">
        <v>78</v>
      </c>
      <c r="B16" s="25" t="s">
        <v>79</v>
      </c>
      <c r="C16" s="24">
        <v>30.410157793524899</v>
      </c>
      <c r="D16" s="24">
        <v>30.2974574179215</v>
      </c>
      <c r="E16" s="24">
        <v>35.80130463440689</v>
      </c>
      <c r="F16" s="20"/>
      <c r="G16" s="22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>
      <c r="A17" s="177"/>
      <c r="B17" s="25" t="s">
        <v>80</v>
      </c>
      <c r="C17" s="24">
        <v>26.369455458831499</v>
      </c>
      <c r="D17" s="24">
        <v>20.846609406386399</v>
      </c>
      <c r="E17" s="24">
        <v>19.501354280286694</v>
      </c>
      <c r="F17" s="20"/>
      <c r="G17" s="22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>
      <c r="A18" s="170" t="s">
        <v>270</v>
      </c>
      <c r="B18" s="179"/>
      <c r="C18" s="179"/>
      <c r="D18" s="179"/>
      <c r="E18" s="179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22.5" customHeight="1">
      <c r="A19" s="180"/>
      <c r="B19" s="180"/>
      <c r="C19" s="180"/>
      <c r="D19" s="180"/>
      <c r="E19" s="18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2.75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.75" customHeight="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.75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.75" customHeight="1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5.75" customHeight="1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.75" customHeigh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.75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5.75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.75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.75" customHeigh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.75" customHeigh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5.75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5.75" customHeigh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5.7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5.7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.7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.7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5.75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5.75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5.75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5.7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5.75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5.75" customHeight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.75" customHeigh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5.75" customHeight="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5.75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5.75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5.75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5.75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5.75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5.75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5.75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5.75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.75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.7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5.75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5.75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5.75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5.75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.75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.75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5.75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5.75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5.7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5.75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5.75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.75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.75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5.7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5.75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5.7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5.75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.75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.75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5.75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5.75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5.75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5.75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5.75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.7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.75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5.7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5.75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5.7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5.75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.7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.7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5.7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5.7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5.7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5.7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5.7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.7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.7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5.7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5.7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.7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.7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5.7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5.7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5.7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5.7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.75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5.75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5.7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5.7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5.75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5.75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5.7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5.75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5.7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5.7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5.7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5.7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.7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.75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5.7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5.75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5.7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5.7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.7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.7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5.7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5.7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5.75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5.7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5.75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5.7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5.7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.7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5.7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5.7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5.7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5.7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5.7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5.7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5.7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5.7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5.7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5.7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5.7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5.7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5.7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5.7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5.7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5.7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5.7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5.7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5.7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5.7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5.7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5.7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5.7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5.7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5.7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5.7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5.7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5.7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5.7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5.7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5.7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5.7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5.7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5.7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5.7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5.7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5.7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5.7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5.7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5.7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5.7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5.7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5.7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5.7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5.7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5.7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5.7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5.7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5.7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5.7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5.7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5.7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5.7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5.7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5.7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5.7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5.7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5.7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5.7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5.7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5.7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5.7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5.7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5.7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5.7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5.7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5.7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5.7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5.7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5.7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5.7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5.7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5.7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5.7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5.7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5.7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5.7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5.7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5.7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5.7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5.7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5.7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5.7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5.7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5.7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5.7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5.7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5.7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5.7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5.7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5.7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5.7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5.7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5.7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5.7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5.7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5.7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5.7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5.7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5.7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5.7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5.7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5.7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5.7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5.7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5.7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5.7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5.7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5.7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5.7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5.7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5.7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5.7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5.75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5.75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5.7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5.7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5.7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5.7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5.7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5.7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5.7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5.7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5.7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5.7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5.7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5.7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5.7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5.75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5.75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5.75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5.75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5.7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5.7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5.75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5.75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5.75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5.75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5.75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5.7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5.75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5.75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5.75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5.75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5.75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5.75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5.75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5.75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5.75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5.75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5.75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5.75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5.75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5.7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5.7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5.7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5.7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5.7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5.7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5.7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5.7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5.75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5.75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5.75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5.7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5.7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5.75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5.75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5.7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5.7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5.7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5.75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5.75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5.75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5.75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5.75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5.75" customHeight="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5.75" customHeight="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5.75" customHeight="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5.75" customHeight="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5.75" customHeight="1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5.75" customHeight="1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5.75" customHeight="1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5.75" customHeight="1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5.75" customHeight="1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5.75" customHeight="1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5.75" customHeight="1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5.75" customHeight="1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5.75" customHeight="1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5.75" customHeight="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5.75" customHeight="1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5.75" customHeight="1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5.75" customHeight="1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5.75" customHeight="1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5.75" customHeight="1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5.75" customHeight="1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5.75" customHeight="1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5.75" customHeight="1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5.75" customHeight="1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5.75" customHeight="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5.75" customHeight="1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5.75" customHeight="1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5.75" customHeight="1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5.75" customHeight="1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5.75" customHeight="1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5.75" customHeight="1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5.75" customHeight="1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5.75" customHeight="1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5.75" customHeight="1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5.75" customHeight="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5.75" customHeight="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5.75" customHeight="1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5.75" customHeight="1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5.75" customHeight="1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5.75" customHeight="1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5.75" customHeight="1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5.75" customHeight="1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5.75" customHeight="1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5.75" customHeight="1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5.75" customHeight="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5.75" customHeight="1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5.75" customHeight="1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5.75" customHeight="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5.75" customHeight="1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5.75" customHeight="1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5.75" customHeight="1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5.75" customHeight="1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5.75" customHeight="1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5.75" customHeight="1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5.75" customHeight="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5.75" customHeight="1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5.75" customHeight="1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5.75" customHeight="1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5.75" customHeight="1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5.75" customHeight="1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5.75" customHeight="1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5.75" customHeight="1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5.75" customHeight="1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5.75" customHeight="1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5.75" customHeight="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5.75" customHeight="1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5.75" customHeight="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5.75" customHeight="1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5.75" customHeight="1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5.75" customHeight="1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5.75" customHeight="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5.75" customHeight="1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5.75" customHeight="1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5.75" customHeight="1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5.75" customHeight="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5.75" customHeight="1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5.75" customHeight="1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5.75" customHeight="1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5.75" customHeight="1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5.75" customHeight="1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5.75" customHeight="1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5.75" customHeight="1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5.75" customHeight="1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5.75" customHeight="1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5.75" customHeight="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5.75" customHeight="1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5.75" customHeight="1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5.75" customHeight="1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5.75" customHeight="1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5.75" customHeight="1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5.75" customHeight="1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5.75" customHeight="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5.75" customHeight="1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5.75" customHeight="1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5.75" customHeight="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5.75" customHeight="1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5.75" customHeight="1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5.75" customHeight="1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5.75" customHeight="1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5.75" customHeight="1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5.75" customHeight="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5.75" customHeight="1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5.75" customHeight="1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5.75" customHeight="1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5.75" customHeight="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5.75" customHeight="1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5.75" customHeight="1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5.75" customHeight="1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5.75" customHeight="1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5.75" customHeight="1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5.75" customHeight="1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5.75" customHeight="1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5.75" customHeight="1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5.75" customHeight="1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5.75" customHeight="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5.75" customHeight="1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5.75" customHeight="1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5.75" customHeight="1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5.75" customHeight="1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5.75" customHeight="1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5.75" customHeight="1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5.75" customHeight="1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5.75" customHeight="1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5.75" customHeight="1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5.75" customHeight="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5.75" customHeight="1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5.75" customHeight="1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5.75" customHeight="1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5.75" customHeight="1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5.75" customHeight="1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5.75" customHeight="1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5.75" customHeight="1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5.75" customHeight="1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5.75" customHeight="1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5.75" customHeight="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5.75" customHeight="1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5.75" customHeight="1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5.75" customHeight="1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5.75" customHeight="1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5.75" customHeight="1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5.75" customHeight="1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5.75" customHeight="1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5.75" customHeight="1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5.75" customHeight="1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5.75" customHeight="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5.75" customHeight="1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5.75" customHeight="1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5.75" customHeight="1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5.75" customHeight="1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5.75" customHeight="1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5.75" customHeight="1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5.75" customHeight="1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5.75" customHeight="1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5.75" customHeight="1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5.75" customHeight="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5.75" customHeight="1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5.75" customHeight="1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5.75" customHeight="1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5.75" customHeight="1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5.75" customHeight="1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5.75" customHeight="1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5.75" customHeight="1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5.75" customHeight="1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5.75" customHeight="1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5.75" customHeight="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5.75" customHeight="1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5.75" customHeight="1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5.75" customHeight="1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5.75" customHeight="1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5.75" customHeight="1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5.75" customHeight="1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5.75" customHeight="1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5.75" customHeight="1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5.75" customHeight="1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5.75" customHeight="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5.75" customHeight="1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5.75" customHeight="1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5.75" customHeight="1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5.75" customHeight="1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5.75" customHeight="1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5.75" customHeight="1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5.75" customHeight="1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5.75" customHeight="1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5.75" customHeight="1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5.75" customHeight="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5.75" customHeight="1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5.75" customHeight="1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5.75" customHeight="1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5.75" customHeight="1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5.75" customHeight="1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5.75" customHeight="1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5.75" customHeight="1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5.75" customHeight="1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5.75" customHeight="1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5.75" customHeight="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5.75" customHeight="1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5.75" customHeight="1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5.75" customHeight="1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5.75" customHeight="1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5.75" customHeight="1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5.75" customHeight="1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5.75" customHeight="1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5.75" customHeight="1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5.75" customHeight="1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5.75" customHeight="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5.75" customHeight="1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5.75" customHeight="1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5.75" customHeight="1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5.75" customHeight="1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5.75" customHeight="1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5.75" customHeight="1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5.75" customHeight="1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5.75" customHeight="1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5.75" customHeight="1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5.75" customHeight="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5.75" customHeight="1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5.75" customHeight="1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5.75" customHeight="1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5.75" customHeight="1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5.75" customHeight="1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5.75" customHeight="1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5.75" customHeight="1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5.75" customHeight="1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5.75" customHeight="1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5.75" customHeight="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5.75" customHeight="1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5.75" customHeight="1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5.75" customHeight="1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5.75" customHeight="1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5.75" customHeight="1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5.75" customHeight="1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5.75" customHeight="1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5.75" customHeight="1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5.75" customHeight="1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5.75" customHeight="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5.75" customHeight="1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5.75" customHeight="1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5.75" customHeight="1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5.75" customHeight="1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5.75" customHeight="1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5.75" customHeight="1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5.75" customHeight="1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5.75" customHeight="1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5.75" customHeight="1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5.75" customHeight="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5.75" customHeight="1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5.75" customHeight="1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5.75" customHeight="1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5.75" customHeight="1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5.75" customHeight="1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5.75" customHeight="1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5.75" customHeight="1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5.75" customHeight="1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5.75" customHeight="1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5.75" customHeight="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5.75" customHeight="1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5.75" customHeight="1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5.75" customHeight="1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5.75" customHeight="1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5.75" customHeight="1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5.75" customHeight="1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5.75" customHeight="1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5.75" customHeight="1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5.75" customHeight="1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5.75" customHeight="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5.75" customHeight="1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5.75" customHeight="1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5.75" customHeight="1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5.75" customHeight="1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5.75" customHeight="1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5.75" customHeight="1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5.75" customHeight="1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5.75" customHeight="1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5.75" customHeight="1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5.75" customHeight="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5.75" customHeight="1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5.75" customHeight="1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5.75" customHeight="1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5.75" customHeight="1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5.75" customHeight="1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5.75" customHeight="1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5.75" customHeight="1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5.75" customHeight="1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5.75" customHeight="1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5.75" customHeight="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5.75" customHeight="1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5.75" customHeight="1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5.75" customHeight="1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5.75" customHeight="1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5.75" customHeight="1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5.75" customHeight="1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5.75" customHeight="1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5.75" customHeight="1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5.75" customHeight="1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5.75" customHeight="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5.75" customHeight="1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5.75" customHeight="1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5.75" customHeight="1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5.75" customHeight="1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5.75" customHeight="1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5.75" customHeight="1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5.75" customHeight="1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5.75" customHeight="1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5.75" customHeight="1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5.75" customHeight="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5.75" customHeight="1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5.75" customHeight="1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5.75" customHeight="1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5.75" customHeight="1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5.75" customHeight="1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5.75" customHeight="1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5.75" customHeight="1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5.75" customHeight="1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5.75" customHeight="1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5.75" customHeight="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5.75" customHeight="1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5.75" customHeight="1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5.75" customHeight="1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5.75" customHeight="1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5.75" customHeight="1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5.75" customHeight="1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5.75" customHeight="1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5.75" customHeight="1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5.75" customHeight="1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5.75" customHeight="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5.75" customHeight="1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5.75" customHeight="1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5.75" customHeight="1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5.75" customHeight="1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5.75" customHeight="1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5.75" customHeight="1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5.75" customHeight="1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5.75" customHeight="1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5.75" customHeight="1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5.75" customHeight="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5.75" customHeight="1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5.75" customHeight="1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5.75" customHeight="1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5.75" customHeight="1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5.75" customHeight="1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5.75" customHeight="1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5.75" customHeight="1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5.75" customHeight="1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5.75" customHeight="1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5.75" customHeight="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5.75" customHeight="1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5.75" customHeight="1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5.75" customHeight="1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5.75" customHeight="1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5.75" customHeight="1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5.75" customHeight="1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5.75" customHeight="1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5.75" customHeight="1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5.75" customHeight="1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5.75" customHeight="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5.75" customHeight="1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5.75" customHeight="1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5.75" customHeight="1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5.75" customHeight="1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5.75" customHeight="1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5.75" customHeight="1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5.75" customHeight="1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5.75" customHeight="1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5.75" customHeight="1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5.75" customHeight="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5.75" customHeight="1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5.75" customHeight="1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5.75" customHeight="1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5.75" customHeight="1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5.75" customHeight="1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5.75" customHeight="1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5.75" customHeight="1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5.75" customHeight="1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5.75" customHeight="1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5.75" customHeight="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5.75" customHeight="1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5.75" customHeight="1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5.75" customHeight="1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5.75" customHeight="1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5.75" customHeight="1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5.75" customHeight="1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5.75" customHeight="1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5.75" customHeight="1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5.75" customHeight="1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5.75" customHeight="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5.75" customHeight="1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5.75" customHeight="1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5.75" customHeight="1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5.75" customHeight="1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5.75" customHeight="1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5.75" customHeight="1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5.75" customHeight="1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5.75" customHeight="1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5.75" customHeight="1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5.75" customHeight="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5.75" customHeight="1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5.75" customHeight="1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5.75" customHeight="1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5.75" customHeight="1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5.75" customHeight="1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5.75" customHeight="1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5.75" customHeight="1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5.75" customHeight="1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5.75" customHeight="1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5.75" customHeight="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5.75" customHeight="1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5.75" customHeight="1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5.75" customHeight="1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5.75" customHeight="1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5.75" customHeight="1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5.75" customHeight="1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5.75" customHeight="1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5.75" customHeight="1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5.75" customHeight="1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5.75" customHeight="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5.75" customHeight="1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5.75" customHeight="1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5.75" customHeight="1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5.75" customHeight="1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5.75" customHeight="1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5.75" customHeight="1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5.75" customHeight="1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5.75" customHeight="1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5.75" customHeight="1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5.75" customHeight="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5.75" customHeight="1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5.75" customHeight="1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5.75" customHeight="1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5.75" customHeight="1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5.75" customHeight="1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5.75" customHeight="1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5.75" customHeight="1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5.75" customHeight="1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5.75" customHeight="1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5.75" customHeight="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5.75" customHeight="1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5.75" customHeight="1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5.75" customHeight="1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5.75" customHeight="1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5.75" customHeight="1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5.75" customHeight="1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5.75" customHeight="1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5.75" customHeight="1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5.75" customHeight="1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5.75" customHeight="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5.75" customHeight="1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5.75" customHeight="1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5.75" customHeight="1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5.75" customHeight="1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5.75" customHeight="1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5.75" customHeight="1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5.75" customHeight="1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5.75" customHeight="1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5.75" customHeight="1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5.75" customHeight="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5.75" customHeight="1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5.75" customHeight="1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5.75" customHeight="1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5.75" customHeight="1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5.75" customHeight="1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5.75" customHeight="1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5.75" customHeight="1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5.75" customHeight="1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5.75" customHeight="1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5.75" customHeight="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5.75" customHeight="1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5.75" customHeight="1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5.75" customHeight="1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5.75" customHeight="1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5.75" customHeight="1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5.75" customHeight="1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5.75" customHeight="1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5.75" customHeight="1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5.75" customHeight="1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5.75" customHeight="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5.75" customHeight="1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5.75" customHeight="1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5.75" customHeight="1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5.75" customHeight="1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5.75" customHeight="1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5.75" customHeight="1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5.75" customHeight="1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5.75" customHeight="1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5.75" customHeight="1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5.75" customHeight="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5.75" customHeight="1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5.75" customHeight="1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5.75" customHeight="1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5.75" customHeight="1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5.75" customHeight="1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5.75" customHeight="1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5.75" customHeight="1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5.75" customHeight="1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5.75" customHeight="1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5.75" customHeight="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5.75" customHeight="1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5.75" customHeight="1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5.75" customHeight="1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5.75" customHeight="1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5.75" customHeight="1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5.75" customHeight="1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5.75" customHeight="1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5.75" customHeight="1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5.75" customHeight="1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5.75" customHeight="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5.75" customHeight="1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5.75" customHeight="1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5.75" customHeight="1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5.75" customHeight="1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5.75" customHeight="1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5.75" customHeight="1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5.75" customHeight="1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5.75" customHeight="1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5.75" customHeight="1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5.75" customHeight="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5.75" customHeight="1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5.75" customHeight="1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5.75" customHeight="1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5.75" customHeight="1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5.75" customHeight="1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5.75" customHeight="1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5.75" customHeight="1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5.75" customHeight="1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5.75" customHeight="1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5.75" customHeight="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5.75" customHeight="1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5.75" customHeight="1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5.75" customHeight="1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5.75" customHeight="1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5.75" customHeight="1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5.75" customHeight="1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5.75" customHeight="1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5.75" customHeight="1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5.75" customHeight="1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5.75" customHeight="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5.75" customHeight="1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5.75" customHeight="1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5.75" customHeight="1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5.75" customHeight="1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5.75" customHeight="1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5.75" customHeight="1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5.75" customHeight="1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5.75" customHeight="1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5.75" customHeight="1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5.75" customHeight="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5.75" customHeight="1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5.75" customHeight="1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5.75" customHeight="1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5.75" customHeight="1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5.75" customHeight="1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5.75" customHeight="1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5.75" customHeight="1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5.75" customHeight="1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5.75" customHeight="1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5.75" customHeight="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5.75" customHeight="1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5.75" customHeight="1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5.75" customHeight="1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5.75" customHeight="1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5.75" customHeight="1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5.75" customHeight="1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5.75" customHeight="1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5.75" customHeight="1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5.75" customHeight="1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5.75" customHeight="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5.75" customHeight="1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5.75" customHeight="1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5.75" customHeight="1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5.75" customHeight="1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5.75" customHeight="1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5.75" customHeight="1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5.75" customHeight="1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5.75" customHeight="1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5.75" customHeight="1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5.75" customHeight="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5.75" customHeight="1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5.75" customHeight="1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5.75" customHeight="1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5.75" customHeight="1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5.75" customHeight="1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5.75" customHeight="1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5.75" customHeight="1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5.75" customHeight="1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5.75" customHeight="1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5.75" customHeight="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5.75" customHeight="1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5.75" customHeight="1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5.75" customHeight="1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5.75" customHeight="1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5.75" customHeight="1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5.75" customHeight="1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5.75" customHeight="1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5.75" customHeight="1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5.75" customHeight="1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5.75" customHeight="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5.75" customHeight="1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5.75" customHeight="1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5.75" customHeight="1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5.75" customHeight="1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5.75" customHeight="1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5.75" customHeight="1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5.75" customHeight="1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5.75" customHeight="1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5.75" customHeight="1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5.75" customHeight="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5.75" customHeight="1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5.75" customHeight="1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5.75" customHeight="1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5.75" customHeight="1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5.75" customHeight="1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5.75" customHeight="1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5.75" customHeight="1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5.75" customHeight="1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5.75" customHeight="1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5.75" customHeight="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5.75" customHeight="1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5.75" customHeight="1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5.75" customHeight="1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5.75" customHeight="1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5.75" customHeight="1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5.75" customHeight="1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5.75" customHeight="1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5.75" customHeight="1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5.75" customHeight="1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5.75" customHeight="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5.75" customHeight="1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5.75" customHeight="1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5.75" customHeight="1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5.75" customHeight="1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5.75" customHeight="1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5.75" customHeight="1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5.75" customHeight="1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5.75" customHeight="1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5.75" customHeight="1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5.75" customHeight="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5.75" customHeight="1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5.75" customHeight="1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5.75" customHeight="1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5.75" customHeight="1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5.75" customHeight="1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5.75" customHeight="1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5.75" customHeight="1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5.75" customHeight="1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5.75" customHeight="1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5.75" customHeight="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5.75" customHeight="1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5.75" customHeight="1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5.75" customHeight="1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5.75" customHeight="1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5.75" customHeight="1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5.75" customHeight="1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5.75" customHeight="1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5.75" customHeight="1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5.75" customHeight="1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5.75" customHeight="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5.75" customHeight="1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5.75" customHeight="1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5.75" customHeight="1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5.75" customHeight="1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5.75" customHeight="1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5.75" customHeight="1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5.75" customHeight="1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5.75" customHeight="1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5.75" customHeight="1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5.75" customHeight="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5.75" customHeight="1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5.75" customHeight="1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5.75" customHeight="1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5.75" customHeight="1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5.75" customHeight="1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5.75" customHeight="1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5.75" customHeight="1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5.75" customHeight="1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5.75" customHeight="1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5.75" customHeight="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5.75" customHeight="1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5.75" customHeight="1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5.75" customHeight="1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5.75" customHeight="1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5.75" customHeight="1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5.75" customHeight="1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5.75" customHeight="1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5.75" customHeight="1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5.75" customHeight="1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5.75" customHeight="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5.75" customHeight="1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5.75" customHeight="1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5.75" customHeight="1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5.75" customHeight="1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5.75" customHeight="1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5.75" customHeight="1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5.75" customHeight="1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5.75" customHeight="1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ht="15.75" customHeight="1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7">
    <mergeCell ref="A18:E19"/>
    <mergeCell ref="A1:E1"/>
    <mergeCell ref="A3:B3"/>
    <mergeCell ref="A4:A13"/>
    <mergeCell ref="A14:A15"/>
    <mergeCell ref="A16:A17"/>
    <mergeCell ref="A2:B2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Z1000"/>
  <sheetViews>
    <sheetView workbookViewId="0">
      <selection activeCell="B2" sqref="B2:D2"/>
    </sheetView>
  </sheetViews>
  <sheetFormatPr baseColWidth="10" defaultColWidth="14.42578125" defaultRowHeight="15" customHeight="1"/>
  <cols>
    <col min="1" max="26" width="8.85546875" customWidth="1"/>
  </cols>
  <sheetData>
    <row r="1" spans="1:26" ht="33.75" customHeight="1">
      <c r="A1" s="185" t="s">
        <v>81</v>
      </c>
      <c r="B1" s="166"/>
      <c r="C1" s="166"/>
      <c r="D1" s="167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3"/>
      <c r="B2" s="99" t="s">
        <v>45</v>
      </c>
      <c r="C2" s="103" t="s">
        <v>89</v>
      </c>
      <c r="D2" s="103" t="s">
        <v>90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6">
        <v>2015</v>
      </c>
      <c r="B3" s="27">
        <v>26.5</v>
      </c>
      <c r="C3" s="27">
        <v>29.7</v>
      </c>
      <c r="D3" s="27">
        <v>23.1</v>
      </c>
      <c r="E3" s="2"/>
      <c r="F3" s="18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>
      <c r="A4" s="26">
        <v>2016</v>
      </c>
      <c r="B4" s="27">
        <v>28.1</v>
      </c>
      <c r="C4" s="27">
        <v>30.4</v>
      </c>
      <c r="D4" s="27">
        <v>25.7</v>
      </c>
      <c r="E4" s="2"/>
      <c r="F4" s="18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6">
        <v>2017</v>
      </c>
      <c r="B5" s="27">
        <v>29.3</v>
      </c>
      <c r="C5" s="27">
        <v>31.4</v>
      </c>
      <c r="D5" s="27">
        <v>27</v>
      </c>
      <c r="E5" s="2"/>
      <c r="F5" s="18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6">
        <v>2018</v>
      </c>
      <c r="B6" s="27">
        <v>28.439754354084801</v>
      </c>
      <c r="C6" s="27">
        <v>29.2289777428959</v>
      </c>
      <c r="D6" s="27">
        <v>27.607472347546</v>
      </c>
      <c r="E6" s="2"/>
      <c r="F6" s="18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6">
        <v>2019</v>
      </c>
      <c r="B7" s="27">
        <v>27</v>
      </c>
      <c r="C7" s="27">
        <v>26</v>
      </c>
      <c r="D7" s="27">
        <v>28.2</v>
      </c>
      <c r="E7" s="2"/>
      <c r="F7" s="18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6">
        <v>2020</v>
      </c>
      <c r="B8" s="27">
        <v>22.6377579782319</v>
      </c>
      <c r="C8" s="27">
        <v>23.708770506057601</v>
      </c>
      <c r="D8" s="27">
        <v>21.4559839404853</v>
      </c>
      <c r="E8" s="2"/>
      <c r="F8" s="18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8">
        <v>2021</v>
      </c>
      <c r="B9" s="29">
        <v>22.740720331710314</v>
      </c>
      <c r="C9" s="29">
        <v>21.30631897097069</v>
      </c>
      <c r="D9" s="29">
        <v>24.258240226060121</v>
      </c>
      <c r="E9" s="2"/>
      <c r="F9" s="1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170" t="s">
        <v>271</v>
      </c>
      <c r="B10" s="179"/>
      <c r="C10" s="179"/>
      <c r="D10" s="179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180"/>
      <c r="B11" s="180"/>
      <c r="C11" s="180"/>
      <c r="D11" s="180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180"/>
      <c r="B12" s="180"/>
      <c r="C12" s="180"/>
      <c r="D12" s="180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">
    <mergeCell ref="A1:D1"/>
    <mergeCell ref="A10:D12"/>
  </mergeCells>
  <printOptions horizontalCentered="1"/>
  <pageMargins left="0.59027777777777801" right="0.75" top="0.98402777777777795" bottom="1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Z1000"/>
  <sheetViews>
    <sheetView workbookViewId="0">
      <selection activeCell="G7" sqref="G7"/>
    </sheetView>
  </sheetViews>
  <sheetFormatPr baseColWidth="10" defaultColWidth="14.42578125" defaultRowHeight="15" customHeight="1"/>
  <cols>
    <col min="1" max="2" width="8.85546875" customWidth="1"/>
    <col min="3" max="3" width="14.85546875" customWidth="1"/>
    <col min="4" max="4" width="12.5703125" customWidth="1"/>
    <col min="5" max="26" width="8.85546875" customWidth="1"/>
  </cols>
  <sheetData>
    <row r="1" spans="1:26" ht="36.75" customHeight="1">
      <c r="A1" s="171" t="s">
        <v>82</v>
      </c>
      <c r="B1" s="186"/>
      <c r="C1" s="186"/>
      <c r="D1" s="187"/>
      <c r="E1" s="18"/>
      <c r="F1" s="1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50"/>
      <c r="B2" s="101" t="s">
        <v>45</v>
      </c>
      <c r="C2" s="101" t="s">
        <v>83</v>
      </c>
      <c r="D2" s="101" t="s">
        <v>84</v>
      </c>
      <c r="E2" s="2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>
      <c r="A3" s="26">
        <v>2015</v>
      </c>
      <c r="B3" s="27">
        <v>26.5203224316266</v>
      </c>
      <c r="C3" s="27">
        <v>25.0143713558348</v>
      </c>
      <c r="D3" s="27">
        <v>34.562912143852898</v>
      </c>
      <c r="E3" s="2"/>
      <c r="F3" s="18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6">
        <v>2016</v>
      </c>
      <c r="B4" s="27">
        <v>28.1453282953361</v>
      </c>
      <c r="C4" s="27">
        <v>26.712609617950001</v>
      </c>
      <c r="D4" s="27">
        <v>37.156562704171101</v>
      </c>
      <c r="E4" s="2"/>
      <c r="F4" s="18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>
      <c r="A5" s="26">
        <v>2017</v>
      </c>
      <c r="B5" s="27">
        <v>29.257164011615099</v>
      </c>
      <c r="C5" s="27">
        <v>27.304883584142001</v>
      </c>
      <c r="D5" s="27">
        <v>41.399124711856501</v>
      </c>
      <c r="E5" s="2"/>
      <c r="F5" s="18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6">
        <v>2018</v>
      </c>
      <c r="B6" s="27">
        <v>28.439754354084801</v>
      </c>
      <c r="C6" s="27">
        <v>26.228464109565699</v>
      </c>
      <c r="D6" s="27">
        <v>43.660148766891602</v>
      </c>
      <c r="E6" s="2"/>
      <c r="F6" s="18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>
      <c r="A7" s="26">
        <v>2019</v>
      </c>
      <c r="B7" s="27">
        <v>27.021137872960399</v>
      </c>
      <c r="C7" s="27">
        <v>24.398001349914299</v>
      </c>
      <c r="D7" s="27">
        <v>45.338487360765001</v>
      </c>
      <c r="E7" s="2"/>
      <c r="F7" s="18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>
      <c r="A8" s="26">
        <v>2020</v>
      </c>
      <c r="B8" s="27">
        <v>22.637938939154399</v>
      </c>
      <c r="C8" s="27">
        <v>20.562308125221701</v>
      </c>
      <c r="D8" s="27">
        <v>37.435585388579398</v>
      </c>
      <c r="E8" s="2"/>
      <c r="F8" s="18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" customHeight="1">
      <c r="A9" s="28">
        <v>2021</v>
      </c>
      <c r="B9" s="29">
        <v>22.740545850788738</v>
      </c>
      <c r="C9" s="29">
        <v>20.950049071726507</v>
      </c>
      <c r="D9" s="29">
        <v>36.335409753352351</v>
      </c>
      <c r="E9" s="2"/>
      <c r="F9" s="1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" customHeight="1">
      <c r="A10" s="170" t="s">
        <v>272</v>
      </c>
      <c r="B10" s="179"/>
      <c r="C10" s="179"/>
      <c r="D10" s="179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180"/>
      <c r="B11" s="180"/>
      <c r="C11" s="180"/>
      <c r="D11" s="180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180"/>
      <c r="B12" s="180"/>
      <c r="C12" s="180"/>
      <c r="D12" s="180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8.5" customHeight="1">
      <c r="A13" s="180"/>
      <c r="B13" s="180"/>
      <c r="C13" s="180"/>
      <c r="D13" s="180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">
    <mergeCell ref="A1:D1"/>
    <mergeCell ref="A10:D13"/>
  </mergeCells>
  <printOptions horizontalCentered="1"/>
  <pageMargins left="0.74791666666666701" right="0.78749999999999998" top="0.98402777777777795" bottom="0.9840277777777779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Z1000"/>
  <sheetViews>
    <sheetView workbookViewId="0">
      <selection activeCell="B2" sqref="B2:M4"/>
    </sheetView>
  </sheetViews>
  <sheetFormatPr baseColWidth="10" defaultColWidth="14.42578125" defaultRowHeight="15" customHeight="1"/>
  <cols>
    <col min="1" max="26" width="8.85546875" customWidth="1"/>
  </cols>
  <sheetData>
    <row r="1" spans="1:26">
      <c r="A1" s="165" t="s">
        <v>85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7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88"/>
      <c r="B2" s="173" t="s">
        <v>86</v>
      </c>
      <c r="C2" s="178"/>
      <c r="D2" s="178"/>
      <c r="E2" s="174"/>
      <c r="F2" s="173" t="s">
        <v>87</v>
      </c>
      <c r="G2" s="178"/>
      <c r="H2" s="178"/>
      <c r="I2" s="174"/>
      <c r="J2" s="173" t="s">
        <v>88</v>
      </c>
      <c r="K2" s="178"/>
      <c r="L2" s="178"/>
      <c r="M2" s="174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>
      <c r="A3" s="176"/>
      <c r="B3" s="173" t="s">
        <v>83</v>
      </c>
      <c r="C3" s="174"/>
      <c r="D3" s="173" t="s">
        <v>84</v>
      </c>
      <c r="E3" s="174"/>
      <c r="F3" s="173" t="s">
        <v>83</v>
      </c>
      <c r="G3" s="174"/>
      <c r="H3" s="173" t="s">
        <v>84</v>
      </c>
      <c r="I3" s="174"/>
      <c r="J3" s="173" t="s">
        <v>83</v>
      </c>
      <c r="K3" s="174"/>
      <c r="L3" s="173" t="s">
        <v>84</v>
      </c>
      <c r="M3" s="174"/>
      <c r="N3" s="1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77"/>
      <c r="B4" s="99" t="s">
        <v>89</v>
      </c>
      <c r="C4" s="99" t="s">
        <v>90</v>
      </c>
      <c r="D4" s="99" t="s">
        <v>89</v>
      </c>
      <c r="E4" s="99" t="s">
        <v>90</v>
      </c>
      <c r="F4" s="99" t="s">
        <v>89</v>
      </c>
      <c r="G4" s="99" t="s">
        <v>90</v>
      </c>
      <c r="H4" s="99" t="s">
        <v>89</v>
      </c>
      <c r="I4" s="99" t="s">
        <v>90</v>
      </c>
      <c r="J4" s="99" t="s">
        <v>89</v>
      </c>
      <c r="K4" s="99" t="s">
        <v>90</v>
      </c>
      <c r="L4" s="99" t="s">
        <v>89</v>
      </c>
      <c r="M4" s="99" t="s">
        <v>90</v>
      </c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>
      <c r="A5" s="30">
        <v>2014</v>
      </c>
      <c r="B5" s="14">
        <v>238686</v>
      </c>
      <c r="C5" s="14">
        <v>176139</v>
      </c>
      <c r="D5" s="14">
        <v>18262</v>
      </c>
      <c r="E5" s="14">
        <v>49793</v>
      </c>
      <c r="F5" s="14">
        <v>180682</v>
      </c>
      <c r="G5" s="14">
        <v>148266</v>
      </c>
      <c r="H5" s="14">
        <v>13748</v>
      </c>
      <c r="I5" s="14">
        <v>44736</v>
      </c>
      <c r="J5" s="14">
        <v>58004</v>
      </c>
      <c r="K5" s="14">
        <v>27873</v>
      </c>
      <c r="L5" s="14">
        <v>4514</v>
      </c>
      <c r="M5" s="14">
        <v>5057</v>
      </c>
      <c r="N5" s="3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30">
        <v>2015</v>
      </c>
      <c r="B6" s="14">
        <v>253245</v>
      </c>
      <c r="C6" s="14">
        <v>184442</v>
      </c>
      <c r="D6" s="14">
        <v>18986</v>
      </c>
      <c r="E6" s="14">
        <v>52933</v>
      </c>
      <c r="F6" s="14">
        <v>191679</v>
      </c>
      <c r="G6" s="14">
        <v>149276</v>
      </c>
      <c r="H6" s="14">
        <v>16022</v>
      </c>
      <c r="I6" s="14">
        <v>47821</v>
      </c>
      <c r="J6" s="14">
        <v>61566</v>
      </c>
      <c r="K6" s="14">
        <v>35166</v>
      </c>
      <c r="L6" s="14">
        <v>2964</v>
      </c>
      <c r="M6" s="14">
        <v>5112</v>
      </c>
      <c r="N6" s="3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30">
        <v>2016</v>
      </c>
      <c r="B7" s="14">
        <v>263776</v>
      </c>
      <c r="C7" s="14">
        <v>198159</v>
      </c>
      <c r="D7" s="14">
        <v>21741</v>
      </c>
      <c r="E7" s="14">
        <v>46912</v>
      </c>
      <c r="F7" s="14">
        <v>203434</v>
      </c>
      <c r="G7" s="14">
        <v>162382</v>
      </c>
      <c r="H7" s="14">
        <v>17622</v>
      </c>
      <c r="I7" s="14">
        <v>40541</v>
      </c>
      <c r="J7" s="14">
        <v>60342</v>
      </c>
      <c r="K7" s="14">
        <v>35777</v>
      </c>
      <c r="L7" s="14">
        <v>4119</v>
      </c>
      <c r="M7" s="14">
        <v>6371</v>
      </c>
      <c r="N7" s="3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30">
        <v>2017</v>
      </c>
      <c r="B8" s="14">
        <v>271713</v>
      </c>
      <c r="C8" s="14">
        <v>197612</v>
      </c>
      <c r="D8" s="14">
        <v>19953</v>
      </c>
      <c r="E8" s="14">
        <v>48272</v>
      </c>
      <c r="F8" s="14">
        <v>204556</v>
      </c>
      <c r="G8" s="14">
        <v>167773</v>
      </c>
      <c r="H8" s="14">
        <v>17046</v>
      </c>
      <c r="I8" s="14">
        <v>42820</v>
      </c>
      <c r="J8" s="14">
        <v>67157</v>
      </c>
      <c r="K8" s="14">
        <v>29839</v>
      </c>
      <c r="L8" s="14">
        <v>2907</v>
      </c>
      <c r="M8" s="14">
        <v>5452</v>
      </c>
      <c r="N8" s="31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30">
        <v>2018</v>
      </c>
      <c r="B9" s="14">
        <v>282792</v>
      </c>
      <c r="C9" s="14">
        <v>209739</v>
      </c>
      <c r="D9" s="14">
        <v>16886</v>
      </c>
      <c r="E9" s="14">
        <v>50729</v>
      </c>
      <c r="F9" s="14">
        <v>221587</v>
      </c>
      <c r="G9" s="14">
        <v>177224</v>
      </c>
      <c r="H9" s="14">
        <v>12855</v>
      </c>
      <c r="I9" s="14">
        <v>45089</v>
      </c>
      <c r="J9" s="14">
        <v>61205</v>
      </c>
      <c r="K9" s="14">
        <v>32515</v>
      </c>
      <c r="L9" s="14">
        <v>4031</v>
      </c>
      <c r="M9" s="14">
        <v>5640</v>
      </c>
      <c r="N9" s="31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30">
        <v>2019</v>
      </c>
      <c r="B10" s="14">
        <v>289400</v>
      </c>
      <c r="C10" s="14">
        <v>209500</v>
      </c>
      <c r="D10" s="14">
        <v>21700</v>
      </c>
      <c r="E10" s="14">
        <v>50600</v>
      </c>
      <c r="F10" s="14">
        <v>232092</v>
      </c>
      <c r="G10" s="14">
        <v>179786</v>
      </c>
      <c r="H10" s="14">
        <v>16024</v>
      </c>
      <c r="I10" s="14">
        <v>42959</v>
      </c>
      <c r="J10" s="14">
        <v>57300</v>
      </c>
      <c r="K10" s="14">
        <v>29700</v>
      </c>
      <c r="L10" s="14">
        <v>5700</v>
      </c>
      <c r="M10" s="14">
        <v>7600</v>
      </c>
      <c r="N10" s="31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30">
        <v>2020</v>
      </c>
      <c r="B11" s="14">
        <v>267584</v>
      </c>
      <c r="C11" s="14">
        <v>193941</v>
      </c>
      <c r="D11" s="14">
        <v>19021</v>
      </c>
      <c r="E11" s="14">
        <v>47689</v>
      </c>
      <c r="F11" s="14">
        <v>209949</v>
      </c>
      <c r="G11" s="14">
        <v>164970</v>
      </c>
      <c r="H11" s="14">
        <v>14314</v>
      </c>
      <c r="I11" s="14">
        <v>38274</v>
      </c>
      <c r="J11" s="14">
        <v>57635</v>
      </c>
      <c r="K11" s="14">
        <v>28971</v>
      </c>
      <c r="L11" s="14">
        <v>4707</v>
      </c>
      <c r="M11" s="14">
        <v>9415</v>
      </c>
      <c r="N11" s="31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32">
        <v>2021</v>
      </c>
      <c r="B12" s="13">
        <v>281158</v>
      </c>
      <c r="C12" s="13">
        <v>208052</v>
      </c>
      <c r="D12" s="13">
        <v>15664</v>
      </c>
      <c r="E12" s="13">
        <v>47982</v>
      </c>
      <c r="F12" s="13">
        <v>216059</v>
      </c>
      <c r="G12" s="13">
        <v>175204</v>
      </c>
      <c r="H12" s="13">
        <v>11572</v>
      </c>
      <c r="I12" s="13">
        <v>39958</v>
      </c>
      <c r="J12" s="13">
        <f t="shared" ref="J12:M12" si="0">B12-F12</f>
        <v>65099</v>
      </c>
      <c r="K12" s="13">
        <f t="shared" si="0"/>
        <v>32848</v>
      </c>
      <c r="L12" s="13">
        <f t="shared" si="0"/>
        <v>4092</v>
      </c>
      <c r="M12" s="13">
        <f t="shared" si="0"/>
        <v>8024</v>
      </c>
      <c r="N12" s="31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170" t="s">
        <v>271</v>
      </c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>
      <c r="A14" s="180"/>
      <c r="B14" s="180"/>
      <c r="C14" s="180"/>
      <c r="D14" s="180"/>
      <c r="E14" s="180"/>
      <c r="F14" s="180"/>
      <c r="G14" s="180"/>
      <c r="H14" s="180"/>
      <c r="I14" s="180"/>
      <c r="J14" s="180"/>
      <c r="K14" s="180"/>
      <c r="L14" s="180"/>
      <c r="M14" s="180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31"/>
      <c r="C15" s="31"/>
      <c r="D15" s="31"/>
      <c r="E15" s="2"/>
      <c r="F15" s="31"/>
      <c r="G15" s="31"/>
      <c r="H15" s="31"/>
      <c r="I15" s="2"/>
      <c r="J15" s="31"/>
      <c r="K15" s="31"/>
      <c r="L15" s="3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31"/>
      <c r="C16" s="31"/>
      <c r="D16" s="31"/>
      <c r="E16" s="2"/>
      <c r="F16" s="31"/>
      <c r="G16" s="31"/>
      <c r="H16" s="31"/>
      <c r="I16" s="2"/>
      <c r="J16" s="31"/>
      <c r="K16" s="31"/>
      <c r="L16" s="31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7"/>
      <c r="C17" s="2"/>
      <c r="D17" s="7"/>
      <c r="E17" s="2"/>
      <c r="F17" s="7"/>
      <c r="G17" s="7"/>
      <c r="H17" s="7"/>
      <c r="I17" s="7"/>
      <c r="J17" s="7"/>
      <c r="K17" s="7"/>
      <c r="L17" s="7"/>
      <c r="M17" s="7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31"/>
      <c r="C19" s="7"/>
      <c r="D19" s="2"/>
      <c r="E19" s="2"/>
      <c r="F19" s="31"/>
      <c r="G19" s="7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31"/>
      <c r="C20" s="7"/>
      <c r="D20" s="2"/>
      <c r="E20" s="2"/>
      <c r="F20" s="31"/>
      <c r="G20" s="7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7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2">
    <mergeCell ref="A13:M14"/>
    <mergeCell ref="F3:G3"/>
    <mergeCell ref="H3:I3"/>
    <mergeCell ref="J3:K3"/>
    <mergeCell ref="L3:M3"/>
    <mergeCell ref="A1:M1"/>
    <mergeCell ref="A2:A4"/>
    <mergeCell ref="B2:E2"/>
    <mergeCell ref="F2:I2"/>
    <mergeCell ref="J2:M2"/>
    <mergeCell ref="B3:C3"/>
    <mergeCell ref="D3:E3"/>
  </mergeCells>
  <printOptions horizontalCentered="1"/>
  <pageMargins left="0.25" right="0.25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Z1000"/>
  <sheetViews>
    <sheetView workbookViewId="0">
      <selection activeCell="B2" sqref="B2:I4"/>
    </sheetView>
  </sheetViews>
  <sheetFormatPr baseColWidth="10" defaultColWidth="14.42578125" defaultRowHeight="15" customHeight="1"/>
  <cols>
    <col min="1" max="1" width="10.140625" customWidth="1"/>
    <col min="2" max="26" width="8.85546875" customWidth="1"/>
  </cols>
  <sheetData>
    <row r="1" spans="1:26">
      <c r="A1" s="165" t="s">
        <v>91</v>
      </c>
      <c r="B1" s="166"/>
      <c r="C1" s="166"/>
      <c r="D1" s="166"/>
      <c r="E1" s="166"/>
      <c r="F1" s="166"/>
      <c r="G1" s="166"/>
      <c r="H1" s="166"/>
      <c r="I1" s="167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88"/>
      <c r="B2" s="173" t="s">
        <v>86</v>
      </c>
      <c r="C2" s="178"/>
      <c r="D2" s="178"/>
      <c r="E2" s="174"/>
      <c r="F2" s="173" t="s">
        <v>87</v>
      </c>
      <c r="G2" s="178"/>
      <c r="H2" s="178"/>
      <c r="I2" s="174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176"/>
      <c r="B3" s="173" t="s">
        <v>89</v>
      </c>
      <c r="C3" s="174"/>
      <c r="D3" s="173" t="s">
        <v>90</v>
      </c>
      <c r="E3" s="174"/>
      <c r="F3" s="173" t="s">
        <v>89</v>
      </c>
      <c r="G3" s="174"/>
      <c r="H3" s="173" t="s">
        <v>90</v>
      </c>
      <c r="I3" s="174"/>
      <c r="J3" s="1"/>
      <c r="K3" s="1"/>
      <c r="L3" s="1"/>
      <c r="M3" s="1"/>
      <c r="N3" s="1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2.5">
      <c r="A4" s="177"/>
      <c r="B4" s="100" t="s">
        <v>274</v>
      </c>
      <c r="C4" s="100" t="s">
        <v>273</v>
      </c>
      <c r="D4" s="100" t="s">
        <v>274</v>
      </c>
      <c r="E4" s="100" t="s">
        <v>273</v>
      </c>
      <c r="F4" s="100" t="s">
        <v>274</v>
      </c>
      <c r="G4" s="100" t="s">
        <v>273</v>
      </c>
      <c r="H4" s="100" t="s">
        <v>274</v>
      </c>
      <c r="I4" s="100" t="s">
        <v>273</v>
      </c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33" t="s">
        <v>45</v>
      </c>
      <c r="B5" s="34">
        <v>296.82499999999999</v>
      </c>
      <c r="C5" s="29">
        <v>3.5676901605024236</v>
      </c>
      <c r="D5" s="34">
        <v>256.036</v>
      </c>
      <c r="E5" s="29">
        <v>5.9751655629139107</v>
      </c>
      <c r="F5" s="34">
        <v>227.63200000000001</v>
      </c>
      <c r="G5" s="29">
        <v>1.4855104770396761</v>
      </c>
      <c r="H5" s="34">
        <v>215.16399999999999</v>
      </c>
      <c r="I5" s="29">
        <v>5.8877952755905509</v>
      </c>
      <c r="J5" s="1"/>
      <c r="K5" s="18"/>
      <c r="L5" s="18"/>
      <c r="M5" s="18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3" t="s">
        <v>92</v>
      </c>
      <c r="B6" s="35">
        <v>5.7030000000000003</v>
      </c>
      <c r="C6" s="27">
        <v>23.978260869565226</v>
      </c>
      <c r="D6" s="35">
        <v>0.64600000000000002</v>
      </c>
      <c r="E6" s="27">
        <v>29.200000000000003</v>
      </c>
      <c r="F6" s="35">
        <v>4.3739999999999997</v>
      </c>
      <c r="G6" s="27">
        <v>56.214285714285708</v>
      </c>
      <c r="H6" s="35">
        <v>0.08</v>
      </c>
      <c r="I6" s="27">
        <v>-73.333333333333329</v>
      </c>
      <c r="J6" s="7"/>
      <c r="K6" s="7">
        <f t="shared" ref="K6:K9" si="0">D6/D$5</f>
        <v>2.5230826914965083E-3</v>
      </c>
      <c r="L6" s="7">
        <f t="shared" ref="L6:L9" si="1">H6/H$5</f>
        <v>3.7180941049617971E-4</v>
      </c>
      <c r="M6" s="7">
        <f t="shared" ref="M6:M9" si="2">B6/B$5</f>
        <v>1.921334119430641E-2</v>
      </c>
      <c r="N6" s="7">
        <f t="shared" ref="N6:N9" si="3">F6/F$5</f>
        <v>1.9215224572995009E-2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3" t="s">
        <v>93</v>
      </c>
      <c r="B7" s="35">
        <v>27.795000000000002</v>
      </c>
      <c r="C7" s="27">
        <v>8.5742187499999964</v>
      </c>
      <c r="D7" s="35">
        <v>9.25</v>
      </c>
      <c r="E7" s="27">
        <v>-11.05769230769231</v>
      </c>
      <c r="F7" s="35">
        <v>18.163</v>
      </c>
      <c r="G7" s="27">
        <v>-10.527093596059116</v>
      </c>
      <c r="H7" s="35">
        <v>5.9169999999999998</v>
      </c>
      <c r="I7" s="27">
        <v>-21.106666666666669</v>
      </c>
      <c r="J7" s="7"/>
      <c r="K7" s="7">
        <f t="shared" si="0"/>
        <v>3.61277320376822E-2</v>
      </c>
      <c r="L7" s="7">
        <f t="shared" si="1"/>
        <v>2.749995352382369E-2</v>
      </c>
      <c r="M7" s="7">
        <f t="shared" si="2"/>
        <v>9.3641034279457608E-2</v>
      </c>
      <c r="N7" s="7">
        <f t="shared" si="3"/>
        <v>7.9791066282420747E-2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3" t="s">
        <v>70</v>
      </c>
      <c r="B8" s="35">
        <v>50.322000000000003</v>
      </c>
      <c r="C8" s="27">
        <v>-2.8532818532818416</v>
      </c>
      <c r="D8" s="35">
        <v>7.57</v>
      </c>
      <c r="E8" s="27">
        <v>48.431372549019621</v>
      </c>
      <c r="F8" s="35">
        <v>38.844000000000001</v>
      </c>
      <c r="G8" s="27">
        <v>-2.4020100502512465</v>
      </c>
      <c r="H8" s="35">
        <v>6.2889999999999997</v>
      </c>
      <c r="I8" s="27">
        <v>84.970588235294116</v>
      </c>
      <c r="J8" s="7"/>
      <c r="K8" s="7">
        <f t="shared" si="0"/>
        <v>2.956615475948695E-2</v>
      </c>
      <c r="L8" s="7">
        <f t="shared" si="1"/>
        <v>2.9228867282630924E-2</v>
      </c>
      <c r="M8" s="7">
        <f t="shared" si="2"/>
        <v>0.16953423734523712</v>
      </c>
      <c r="N8" s="7">
        <f t="shared" si="3"/>
        <v>0.17064384620791453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3" t="s">
        <v>94</v>
      </c>
      <c r="B9" s="35">
        <v>213.005</v>
      </c>
      <c r="C9" s="27">
        <v>4.0571568148510151</v>
      </c>
      <c r="D9" s="35">
        <v>238.57</v>
      </c>
      <c r="E9" s="27">
        <v>5.7022596366858682</v>
      </c>
      <c r="F9" s="35">
        <v>166.251</v>
      </c>
      <c r="G9" s="27">
        <v>2.941795665634678</v>
      </c>
      <c r="H9" s="35">
        <v>202.87799999999999</v>
      </c>
      <c r="I9" s="27">
        <v>5.6656249999999924</v>
      </c>
      <c r="J9" s="7"/>
      <c r="K9" s="7">
        <f t="shared" si="0"/>
        <v>0.93178303051133426</v>
      </c>
      <c r="L9" s="7">
        <f t="shared" si="1"/>
        <v>0.94289936978304922</v>
      </c>
      <c r="M9" s="7">
        <f t="shared" si="2"/>
        <v>0.71761138718099893</v>
      </c>
      <c r="N9" s="7">
        <f t="shared" si="3"/>
        <v>0.7303498629366697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9" customHeight="1">
      <c r="A10" s="170" t="s">
        <v>270</v>
      </c>
      <c r="B10" s="179"/>
      <c r="C10" s="179"/>
      <c r="D10" s="179"/>
      <c r="E10" s="179"/>
      <c r="F10" s="179"/>
      <c r="G10" s="179"/>
      <c r="H10" s="179"/>
      <c r="I10" s="179"/>
      <c r="J10" s="2"/>
      <c r="K10" s="1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180"/>
      <c r="B11" s="180"/>
      <c r="C11" s="180"/>
      <c r="D11" s="180"/>
      <c r="E11" s="180"/>
      <c r="F11" s="180"/>
      <c r="G11" s="180"/>
      <c r="H11" s="180"/>
      <c r="I11" s="180"/>
      <c r="J11" s="2"/>
      <c r="K11" s="18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180"/>
      <c r="B12" s="180"/>
      <c r="C12" s="180"/>
      <c r="D12" s="180"/>
      <c r="E12" s="180"/>
      <c r="F12" s="180"/>
      <c r="G12" s="180"/>
      <c r="H12" s="180"/>
      <c r="I12" s="18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">
    <mergeCell ref="A10:I12"/>
    <mergeCell ref="H3:I3"/>
    <mergeCell ref="A1:I1"/>
    <mergeCell ref="A2:A4"/>
    <mergeCell ref="B2:E2"/>
    <mergeCell ref="F2:I2"/>
    <mergeCell ref="B3:C3"/>
    <mergeCell ref="D3:E3"/>
    <mergeCell ref="F3:G3"/>
  </mergeCells>
  <printOptions horizontalCentered="1"/>
  <pageMargins left="0.25" right="0.25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Z1000"/>
  <sheetViews>
    <sheetView tabSelected="1" workbookViewId="0">
      <selection sqref="A1:H1"/>
    </sheetView>
  </sheetViews>
  <sheetFormatPr baseColWidth="10" defaultColWidth="14.42578125" defaultRowHeight="15" customHeight="1"/>
  <cols>
    <col min="1" max="4" width="8.85546875" customWidth="1"/>
    <col min="5" max="5" width="14" customWidth="1"/>
    <col min="6" max="6" width="9.42578125" customWidth="1"/>
    <col min="7" max="7" width="8.85546875" customWidth="1"/>
    <col min="8" max="8" width="9.28515625" customWidth="1"/>
    <col min="9" max="26" width="8.85546875" customWidth="1"/>
  </cols>
  <sheetData>
    <row r="1" spans="1:26">
      <c r="A1" s="165" t="s">
        <v>95</v>
      </c>
      <c r="B1" s="166"/>
      <c r="C1" s="166"/>
      <c r="D1" s="166"/>
      <c r="E1" s="166"/>
      <c r="F1" s="166"/>
      <c r="G1" s="166"/>
      <c r="H1" s="167"/>
      <c r="I1" s="3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25" customHeight="1">
      <c r="A2" s="191"/>
      <c r="B2" s="192" t="s">
        <v>45</v>
      </c>
      <c r="C2" s="173" t="s">
        <v>86</v>
      </c>
      <c r="D2" s="174"/>
      <c r="E2" s="194" t="s">
        <v>275</v>
      </c>
      <c r="F2" s="173" t="s">
        <v>96</v>
      </c>
      <c r="G2" s="178"/>
      <c r="H2" s="17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>
      <c r="A3" s="177"/>
      <c r="B3" s="193"/>
      <c r="C3" s="104" t="s">
        <v>97</v>
      </c>
      <c r="D3" s="101" t="s">
        <v>98</v>
      </c>
      <c r="E3" s="193"/>
      <c r="F3" s="101" t="s">
        <v>45</v>
      </c>
      <c r="G3" s="104" t="s">
        <v>99</v>
      </c>
      <c r="H3" s="101" t="s">
        <v>100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6">
        <v>2015</v>
      </c>
      <c r="B4" s="37">
        <v>105405.5</v>
      </c>
      <c r="C4" s="37">
        <v>24252</v>
      </c>
      <c r="D4" s="37">
        <v>8448.6666666666697</v>
      </c>
      <c r="E4" s="37">
        <v>3957.0833333333298</v>
      </c>
      <c r="F4" s="37">
        <v>68747.75</v>
      </c>
      <c r="G4" s="37">
        <v>1644.5833333333301</v>
      </c>
      <c r="H4" s="37">
        <v>67103.166666666701</v>
      </c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>
      <c r="A5" s="26">
        <v>2016</v>
      </c>
      <c r="B5" s="37">
        <v>95549.416666666701</v>
      </c>
      <c r="C5" s="37">
        <v>23845.75</v>
      </c>
      <c r="D5" s="37">
        <v>8296.1666666666697</v>
      </c>
      <c r="E5" s="37">
        <v>3629.0833333333298</v>
      </c>
      <c r="F5" s="37">
        <v>59778.416666666701</v>
      </c>
      <c r="G5" s="37">
        <v>1462.0833333333301</v>
      </c>
      <c r="H5" s="37">
        <v>58316.333333333299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>
      <c r="A6" s="26">
        <v>2017</v>
      </c>
      <c r="B6" s="37">
        <v>88098.333333333299</v>
      </c>
      <c r="C6" s="37">
        <v>23945.333333333299</v>
      </c>
      <c r="D6" s="37">
        <v>8080.3333333333303</v>
      </c>
      <c r="E6" s="37">
        <v>3404.6666666666702</v>
      </c>
      <c r="F6" s="37">
        <v>52668</v>
      </c>
      <c r="G6" s="37">
        <v>1176.75</v>
      </c>
      <c r="H6" s="37">
        <v>51491.25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>
      <c r="A7" s="26">
        <v>2018</v>
      </c>
      <c r="B7" s="37">
        <v>86074.666666666701</v>
      </c>
      <c r="C7" s="37">
        <v>24654.333333333299</v>
      </c>
      <c r="D7" s="37">
        <v>8130.6666666666697</v>
      </c>
      <c r="E7" s="37">
        <v>3390.0833333333298</v>
      </c>
      <c r="F7" s="37">
        <v>49899.583333333299</v>
      </c>
      <c r="G7" s="37">
        <v>1258.4166666666699</v>
      </c>
      <c r="H7" s="37">
        <v>48641.166666666701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>
      <c r="A8" s="26">
        <v>2019</v>
      </c>
      <c r="B8" s="37">
        <v>88353.75</v>
      </c>
      <c r="C8" s="37">
        <v>26469.25</v>
      </c>
      <c r="D8" s="37">
        <v>7969.0833333333303</v>
      </c>
      <c r="E8" s="37">
        <v>3546.4166666666702</v>
      </c>
      <c r="F8" s="37">
        <v>50369</v>
      </c>
      <c r="G8" s="37">
        <v>1729.5</v>
      </c>
      <c r="H8" s="37">
        <v>48639.5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>
      <c r="A9" s="26">
        <v>2020</v>
      </c>
      <c r="B9" s="37">
        <v>187276.66666666701</v>
      </c>
      <c r="C9" s="37">
        <v>36758.166666666701</v>
      </c>
      <c r="D9" s="37">
        <v>68238.833333333299</v>
      </c>
      <c r="E9" s="37">
        <v>6088.3333333333303</v>
      </c>
      <c r="F9" s="37">
        <v>76191.333333333299</v>
      </c>
      <c r="G9" s="37">
        <v>3149.25</v>
      </c>
      <c r="H9" s="37">
        <v>73042.083333333299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8">
        <v>2021</v>
      </c>
      <c r="B10" s="38">
        <v>143129.25</v>
      </c>
      <c r="C10" s="38">
        <v>39104.25</v>
      </c>
      <c r="D10" s="38">
        <v>27230.666666666668</v>
      </c>
      <c r="E10" s="38">
        <v>6600.833333333333</v>
      </c>
      <c r="F10" s="38">
        <v>70193.5</v>
      </c>
      <c r="G10" s="38">
        <v>4575.25</v>
      </c>
      <c r="H10" s="38">
        <v>65618.25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189" t="s">
        <v>101</v>
      </c>
      <c r="B11" s="190"/>
      <c r="C11" s="190"/>
      <c r="D11" s="190"/>
      <c r="E11" s="190"/>
      <c r="F11" s="190"/>
      <c r="G11" s="190"/>
      <c r="H11" s="190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7"/>
      <c r="C13" s="7"/>
      <c r="D13" s="2"/>
      <c r="E13" s="7"/>
      <c r="F13" s="7"/>
      <c r="G13" s="2"/>
      <c r="H13" s="3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39"/>
      <c r="C15" s="39"/>
      <c r="D15" s="39"/>
      <c r="E15" s="39"/>
      <c r="F15" s="39"/>
      <c r="G15" s="39"/>
      <c r="H15" s="39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39"/>
      <c r="C16" s="39"/>
      <c r="D16" s="39"/>
      <c r="E16" s="39"/>
      <c r="F16" s="39"/>
      <c r="G16" s="39"/>
      <c r="H16" s="39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">
    <mergeCell ref="A11:H11"/>
    <mergeCell ref="A1:H1"/>
    <mergeCell ref="A2:A3"/>
    <mergeCell ref="B2:B3"/>
    <mergeCell ref="C2:D2"/>
    <mergeCell ref="E2:E3"/>
    <mergeCell ref="F2:H2"/>
  </mergeCells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Z1000"/>
  <sheetViews>
    <sheetView workbookViewId="0">
      <selection activeCell="D21" sqref="D21"/>
    </sheetView>
  </sheetViews>
  <sheetFormatPr baseColWidth="10" defaultColWidth="14.42578125" defaultRowHeight="15" customHeight="1"/>
  <cols>
    <col min="1" max="26" width="8.85546875" customWidth="1"/>
  </cols>
  <sheetData>
    <row r="1" spans="1:26" ht="22.5" customHeight="1">
      <c r="A1" s="185" t="s">
        <v>239</v>
      </c>
      <c r="B1" s="166"/>
      <c r="C1" s="166"/>
      <c r="D1" s="167"/>
      <c r="E1" s="40"/>
      <c r="F1" s="40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3"/>
      <c r="B2" s="99" t="s">
        <v>45</v>
      </c>
      <c r="C2" s="99" t="s">
        <v>89</v>
      </c>
      <c r="D2" s="99" t="s">
        <v>90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6">
        <v>2009</v>
      </c>
      <c r="B3" s="14">
        <v>74377.5</v>
      </c>
      <c r="C3" s="14">
        <v>40605</v>
      </c>
      <c r="D3" s="14">
        <v>33773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6">
        <v>2010</v>
      </c>
      <c r="B4" s="14">
        <v>82882</v>
      </c>
      <c r="C4" s="14">
        <v>44540</v>
      </c>
      <c r="D4" s="14">
        <v>38342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6">
        <v>2011</v>
      </c>
      <c r="B5" s="14">
        <v>83262.5</v>
      </c>
      <c r="C5" s="14">
        <v>44276.916666666701</v>
      </c>
      <c r="D5" s="14">
        <v>38985.583333333299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6">
        <v>2012</v>
      </c>
      <c r="B6" s="14">
        <v>87543.583333333299</v>
      </c>
      <c r="C6" s="14">
        <v>45728.083333333299</v>
      </c>
      <c r="D6" s="14">
        <v>41815.5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6">
        <v>2013</v>
      </c>
      <c r="B7" s="14">
        <v>82281.833333333299</v>
      </c>
      <c r="C7" s="14">
        <v>42320.416666666701</v>
      </c>
      <c r="D7" s="14">
        <v>39961.416666666701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6">
        <v>2014</v>
      </c>
      <c r="B8" s="14">
        <v>75404.75</v>
      </c>
      <c r="C8" s="14">
        <v>37528.5</v>
      </c>
      <c r="D8" s="14">
        <v>37876.25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6">
        <v>2015</v>
      </c>
      <c r="B9" s="14">
        <v>67103.166666666701</v>
      </c>
      <c r="C9" s="14">
        <v>31856.666666666701</v>
      </c>
      <c r="D9" s="14">
        <v>35246.5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6">
        <v>2016</v>
      </c>
      <c r="B10" s="14">
        <v>58316.333333333299</v>
      </c>
      <c r="C10" s="14">
        <v>27014.583333333299</v>
      </c>
      <c r="D10" s="14">
        <v>31301.75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6">
        <v>2017</v>
      </c>
      <c r="B11" s="14">
        <v>51491.25</v>
      </c>
      <c r="C11" s="14">
        <v>23151.25</v>
      </c>
      <c r="D11" s="14">
        <v>28340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6">
        <v>2018</v>
      </c>
      <c r="B12" s="14">
        <v>48641.166666666701</v>
      </c>
      <c r="C12" s="14">
        <v>21505.75</v>
      </c>
      <c r="D12" s="14">
        <v>27135.416666666701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6">
        <v>2019</v>
      </c>
      <c r="B13" s="14">
        <v>48640</v>
      </c>
      <c r="C13" s="14">
        <v>21561.083333333299</v>
      </c>
      <c r="D13" s="14">
        <v>27078.416666666701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6">
        <v>2020</v>
      </c>
      <c r="B14" s="14">
        <v>73042</v>
      </c>
      <c r="C14" s="14">
        <v>33500</v>
      </c>
      <c r="D14" s="14">
        <v>39542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8">
        <v>2021</v>
      </c>
      <c r="B15" s="13">
        <v>65618.25</v>
      </c>
      <c r="C15" s="13">
        <v>29442.416666666668</v>
      </c>
      <c r="D15" s="13">
        <v>36175.833333333336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189" t="s">
        <v>101</v>
      </c>
      <c r="B16" s="189"/>
      <c r="C16" s="189"/>
      <c r="D16" s="189"/>
      <c r="E16" s="41"/>
      <c r="F16" s="41"/>
      <c r="G16" s="41"/>
      <c r="H16" s="41"/>
      <c r="I16" s="4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7"/>
      <c r="C17" s="7"/>
      <c r="D17" s="7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">
    <mergeCell ref="A1:D1"/>
    <mergeCell ref="A16:D16"/>
  </mergeCells>
  <printOptions horizontalCentered="1"/>
  <pageMargins left="0.25" right="0.25" top="0.75" bottom="0.75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Z1000"/>
  <sheetViews>
    <sheetView workbookViewId="0">
      <selection activeCell="F13" sqref="F13"/>
    </sheetView>
  </sheetViews>
  <sheetFormatPr baseColWidth="10" defaultColWidth="14.42578125" defaultRowHeight="15" customHeight="1"/>
  <cols>
    <col min="1" max="1" width="16.28515625" customWidth="1"/>
    <col min="2" max="26" width="8.85546875" customWidth="1"/>
  </cols>
  <sheetData>
    <row r="1" spans="1:26" ht="25.5" customHeight="1">
      <c r="A1" s="195" t="s">
        <v>102</v>
      </c>
      <c r="B1" s="196"/>
      <c r="C1" s="196"/>
      <c r="D1" s="197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.75">
      <c r="A2" s="105"/>
      <c r="B2" s="100" t="s">
        <v>103</v>
      </c>
      <c r="C2" s="100" t="s">
        <v>104</v>
      </c>
      <c r="D2" s="100" t="s">
        <v>23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96" t="s">
        <v>43</v>
      </c>
      <c r="B3" s="106">
        <v>3565239.5000000009</v>
      </c>
      <c r="C3" s="106">
        <v>1916119.6666666667</v>
      </c>
      <c r="D3" s="107">
        <f t="shared" ref="D3:D22" si="0">C3/B3*100</f>
        <v>53.744486637339975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95" t="s">
        <v>48</v>
      </c>
      <c r="B4" s="108">
        <v>886171.33333333337</v>
      </c>
      <c r="C4" s="108">
        <v>454915.33333333331</v>
      </c>
      <c r="D4" s="109">
        <f t="shared" si="0"/>
        <v>51.334918680134834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95" t="s">
        <v>50</v>
      </c>
      <c r="B5" s="108">
        <v>73623.583333333328</v>
      </c>
      <c r="C5" s="108">
        <v>35489</v>
      </c>
      <c r="D5" s="109">
        <f t="shared" si="0"/>
        <v>48.203304421250891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95" t="s">
        <v>52</v>
      </c>
      <c r="B6" s="108">
        <v>73252.75</v>
      </c>
      <c r="C6" s="108">
        <v>42173.083333333336</v>
      </c>
      <c r="D6" s="109">
        <f t="shared" si="0"/>
        <v>57.572013792428734</v>
      </c>
      <c r="E6" s="2"/>
      <c r="F6" s="2"/>
      <c r="G6" s="2"/>
      <c r="H6" s="2"/>
      <c r="I6" s="2"/>
      <c r="J6" s="2"/>
      <c r="K6" s="42"/>
      <c r="L6" s="4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96" t="s">
        <v>38</v>
      </c>
      <c r="B7" s="106">
        <v>65618.25</v>
      </c>
      <c r="C7" s="106">
        <v>28237.5</v>
      </c>
      <c r="D7" s="107">
        <f t="shared" si="0"/>
        <v>43.032997679761351</v>
      </c>
      <c r="E7" s="2"/>
      <c r="F7" s="2"/>
      <c r="G7" s="2"/>
      <c r="H7" s="2"/>
      <c r="I7" s="2"/>
      <c r="J7" s="2"/>
      <c r="K7" s="42"/>
      <c r="L7" s="4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95" t="s">
        <v>54</v>
      </c>
      <c r="B8" s="108">
        <v>249771.16666666666</v>
      </c>
      <c r="C8" s="108">
        <v>144113.25</v>
      </c>
      <c r="D8" s="109">
        <f t="shared" si="0"/>
        <v>57.698113006104926</v>
      </c>
      <c r="E8" s="2"/>
      <c r="F8" s="2"/>
      <c r="G8" s="2"/>
      <c r="H8" s="2"/>
      <c r="I8" s="2"/>
      <c r="J8" s="2"/>
      <c r="K8" s="42"/>
      <c r="L8" s="4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95" t="s">
        <v>56</v>
      </c>
      <c r="B9" s="108">
        <v>40104.416666666664</v>
      </c>
      <c r="C9" s="108">
        <v>21032.333333333332</v>
      </c>
      <c r="D9" s="109">
        <f t="shared" si="0"/>
        <v>52.443932817042182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95" t="s">
        <v>59</v>
      </c>
      <c r="B10" s="108">
        <v>172305.33333333334</v>
      </c>
      <c r="C10" s="108">
        <v>92376.666666666672</v>
      </c>
      <c r="D10" s="109">
        <f t="shared" si="0"/>
        <v>53.612192309775672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95" t="s">
        <v>55</v>
      </c>
      <c r="B11" s="108">
        <v>152468.08333333334</v>
      </c>
      <c r="C11" s="108">
        <v>77510.416666666672</v>
      </c>
      <c r="D11" s="109">
        <f t="shared" si="0"/>
        <v>50.837142418331268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95" t="s">
        <v>51</v>
      </c>
      <c r="B12" s="108">
        <v>437165.58333333331</v>
      </c>
      <c r="C12" s="108">
        <v>247096.91666666666</v>
      </c>
      <c r="D12" s="109">
        <f t="shared" si="0"/>
        <v>56.522499960445963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95" t="s">
        <v>105</v>
      </c>
      <c r="B13" s="108">
        <v>426472.83333333331</v>
      </c>
      <c r="C13" s="108">
        <v>254094.75</v>
      </c>
      <c r="D13" s="109">
        <f t="shared" si="0"/>
        <v>59.580524277240009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95" t="s">
        <v>62</v>
      </c>
      <c r="B14" s="108">
        <v>101392.83333333333</v>
      </c>
      <c r="C14" s="108">
        <v>48399.5</v>
      </c>
      <c r="D14" s="109">
        <f t="shared" si="0"/>
        <v>47.734636077171793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95" t="s">
        <v>60</v>
      </c>
      <c r="B15" s="108">
        <v>163446.75</v>
      </c>
      <c r="C15" s="108">
        <v>83860.166666666672</v>
      </c>
      <c r="D15" s="109">
        <f t="shared" si="0"/>
        <v>51.307332000585312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95" t="s">
        <v>49</v>
      </c>
      <c r="B16" s="108">
        <v>418178.33333333331</v>
      </c>
      <c r="C16" s="108">
        <v>226697.58333333334</v>
      </c>
      <c r="D16" s="109">
        <f t="shared" si="0"/>
        <v>54.21074342286186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95" t="s">
        <v>63</v>
      </c>
      <c r="B17" s="108">
        <v>108188.83333333333</v>
      </c>
      <c r="C17" s="108">
        <v>57821.916666666664</v>
      </c>
      <c r="D17" s="109">
        <f t="shared" si="0"/>
        <v>53.445364817379492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95" t="s">
        <v>58</v>
      </c>
      <c r="B18" s="108">
        <v>36753.25</v>
      </c>
      <c r="C18" s="108">
        <v>18356.083333333332</v>
      </c>
      <c r="D18" s="109">
        <f t="shared" si="0"/>
        <v>49.94410925110931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95" t="s">
        <v>57</v>
      </c>
      <c r="B19" s="108">
        <v>122812.08333333333</v>
      </c>
      <c r="C19" s="108">
        <v>63378.25</v>
      </c>
      <c r="D19" s="109">
        <f t="shared" si="0"/>
        <v>51.605874829091867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95" t="s">
        <v>53</v>
      </c>
      <c r="B20" s="108">
        <v>17638.5</v>
      </c>
      <c r="C20" s="108">
        <v>8830.3333333333339</v>
      </c>
      <c r="D20" s="109">
        <f t="shared" si="0"/>
        <v>50.062836031030614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95" t="s">
        <v>106</v>
      </c>
      <c r="B21" s="108">
        <v>11696.333333333334</v>
      </c>
      <c r="C21" s="108">
        <v>7531.416666666667</v>
      </c>
      <c r="D21" s="109">
        <f t="shared" si="0"/>
        <v>64.391262218929015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95" t="s">
        <v>107</v>
      </c>
      <c r="B22" s="108">
        <v>8179.25</v>
      </c>
      <c r="C22" s="108">
        <v>4205.166666666667</v>
      </c>
      <c r="D22" s="109">
        <f t="shared" si="0"/>
        <v>51.4126193314383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198" t="s">
        <v>108</v>
      </c>
      <c r="B23" s="199"/>
      <c r="C23" s="199"/>
      <c r="D23" s="199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">
    <mergeCell ref="A1:D1"/>
    <mergeCell ref="A23:D23"/>
  </mergeCells>
  <printOptions horizontalCentered="1"/>
  <pageMargins left="0.25" right="0.25" top="0.75" bottom="0.75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Z1000"/>
  <sheetViews>
    <sheetView workbookViewId="0">
      <selection sqref="A1:I21"/>
    </sheetView>
  </sheetViews>
  <sheetFormatPr baseColWidth="10" defaultColWidth="14.42578125" defaultRowHeight="15" customHeight="1"/>
  <cols>
    <col min="1" max="1" width="8.85546875" customWidth="1"/>
    <col min="2" max="2" width="22.7109375" customWidth="1"/>
    <col min="3" max="11" width="8.85546875" customWidth="1"/>
    <col min="12" max="12" width="14.140625" customWidth="1"/>
    <col min="13" max="13" width="9.7109375" customWidth="1"/>
    <col min="14" max="26" width="8.85546875" customWidth="1"/>
  </cols>
  <sheetData>
    <row r="1" spans="1:26">
      <c r="A1" s="203" t="s">
        <v>259</v>
      </c>
      <c r="B1" s="196"/>
      <c r="C1" s="196"/>
      <c r="D1" s="196"/>
      <c r="E1" s="196"/>
      <c r="F1" s="196"/>
      <c r="G1" s="196"/>
      <c r="H1" s="196"/>
      <c r="I1" s="197"/>
      <c r="J1" s="43"/>
      <c r="K1" s="43"/>
      <c r="L1" s="43"/>
      <c r="M1" s="43"/>
      <c r="N1" s="4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04"/>
      <c r="B2" s="197"/>
      <c r="C2" s="110">
        <v>2015</v>
      </c>
      <c r="D2" s="110">
        <v>2016</v>
      </c>
      <c r="E2" s="110">
        <v>2017</v>
      </c>
      <c r="F2" s="110">
        <v>2018</v>
      </c>
      <c r="G2" s="110">
        <v>2019</v>
      </c>
      <c r="H2" s="103">
        <v>2020</v>
      </c>
      <c r="I2" s="103">
        <v>2021</v>
      </c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05" t="s">
        <v>260</v>
      </c>
      <c r="B3" s="197"/>
      <c r="C3" s="106">
        <v>23505.416666666701</v>
      </c>
      <c r="D3" s="106">
        <v>19522.333333333299</v>
      </c>
      <c r="E3" s="106">
        <v>15702.583333333299</v>
      </c>
      <c r="F3" s="106">
        <v>13585</v>
      </c>
      <c r="G3" s="106">
        <v>12544</v>
      </c>
      <c r="H3" s="106">
        <v>19395</v>
      </c>
      <c r="I3" s="106">
        <v>29813</v>
      </c>
      <c r="J3" s="1"/>
      <c r="K3" s="44"/>
      <c r="L3" s="7"/>
      <c r="M3" s="7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1.25" customHeight="1">
      <c r="A4" s="200" t="s">
        <v>109</v>
      </c>
      <c r="B4" s="95" t="s">
        <v>89</v>
      </c>
      <c r="C4" s="108">
        <v>10309.583333333299</v>
      </c>
      <c r="D4" s="108">
        <v>8134.25</v>
      </c>
      <c r="E4" s="108">
        <v>6239.5</v>
      </c>
      <c r="F4" s="108">
        <v>5154</v>
      </c>
      <c r="G4" s="108">
        <v>4714</v>
      </c>
      <c r="H4" s="108">
        <v>7585</v>
      </c>
      <c r="I4" s="108">
        <v>11753</v>
      </c>
      <c r="J4" s="1"/>
      <c r="K4" s="42"/>
      <c r="L4" s="7"/>
      <c r="M4" s="7"/>
      <c r="N4" s="2"/>
      <c r="O4" s="42"/>
      <c r="P4" s="2"/>
      <c r="Q4" s="2"/>
      <c r="R4" s="42"/>
      <c r="S4" s="2"/>
      <c r="T4" s="2"/>
      <c r="U4" s="2"/>
      <c r="V4" s="2"/>
      <c r="W4" s="2"/>
      <c r="X4" s="2"/>
      <c r="Y4" s="2"/>
      <c r="Z4" s="2"/>
    </row>
    <row r="5" spans="1:26">
      <c r="A5" s="202"/>
      <c r="B5" s="95" t="s">
        <v>90</v>
      </c>
      <c r="C5" s="108">
        <v>13195.833333333299</v>
      </c>
      <c r="D5" s="108">
        <v>11388.083333333299</v>
      </c>
      <c r="E5" s="108">
        <v>9463.0833333333303</v>
      </c>
      <c r="F5" s="108">
        <v>8431</v>
      </c>
      <c r="G5" s="108">
        <v>7830</v>
      </c>
      <c r="H5" s="108">
        <v>11810</v>
      </c>
      <c r="I5" s="108">
        <v>18060</v>
      </c>
      <c r="J5" s="1"/>
      <c r="K5" s="42"/>
      <c r="L5" s="7"/>
      <c r="M5" s="7"/>
      <c r="N5" s="2"/>
      <c r="O5" s="2"/>
      <c r="P5" s="2"/>
      <c r="Q5" s="2"/>
      <c r="R5" s="42"/>
      <c r="S5" s="2"/>
      <c r="T5" s="2"/>
      <c r="U5" s="2"/>
      <c r="V5" s="2"/>
      <c r="W5" s="2"/>
      <c r="X5" s="2"/>
      <c r="Y5" s="2"/>
      <c r="Z5" s="2"/>
    </row>
    <row r="6" spans="1:26" ht="11.25" customHeight="1">
      <c r="A6" s="200" t="s">
        <v>110</v>
      </c>
      <c r="B6" s="95" t="s">
        <v>111</v>
      </c>
      <c r="C6" s="108">
        <v>1661.1666666666699</v>
      </c>
      <c r="D6" s="108">
        <v>1215.5</v>
      </c>
      <c r="E6" s="108">
        <v>819.16666666666697</v>
      </c>
      <c r="F6" s="108">
        <v>766.08330000000001</v>
      </c>
      <c r="G6" s="108">
        <v>633</v>
      </c>
      <c r="H6" s="108">
        <v>3183.5</v>
      </c>
      <c r="I6" s="108">
        <v>3173</v>
      </c>
      <c r="J6" s="7"/>
      <c r="K6" s="42"/>
      <c r="L6" s="7"/>
      <c r="M6" s="7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01"/>
      <c r="B7" s="95" t="s">
        <v>112</v>
      </c>
      <c r="C7" s="108">
        <v>7191.3333333333303</v>
      </c>
      <c r="D7" s="108">
        <v>5537.8333333333303</v>
      </c>
      <c r="E7" s="108">
        <v>4046.8333333333298</v>
      </c>
      <c r="F7" s="108">
        <v>3378.4167000000002</v>
      </c>
      <c r="G7" s="108">
        <v>3057</v>
      </c>
      <c r="H7" s="108">
        <v>5383.0833333333303</v>
      </c>
      <c r="I7" s="108">
        <v>10867</v>
      </c>
      <c r="J7" s="7"/>
      <c r="K7" s="42"/>
      <c r="L7" s="7"/>
      <c r="M7" s="31"/>
      <c r="N7" s="2"/>
      <c r="O7" s="2"/>
      <c r="P7" s="31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02"/>
      <c r="B8" s="95" t="s">
        <v>113</v>
      </c>
      <c r="C8" s="108">
        <v>14652.916666666701</v>
      </c>
      <c r="D8" s="108">
        <v>12769</v>
      </c>
      <c r="E8" s="108">
        <v>10836.583333333299</v>
      </c>
      <c r="F8" s="108">
        <v>9440.5833000000002</v>
      </c>
      <c r="G8" s="108">
        <v>8854</v>
      </c>
      <c r="H8" s="108">
        <v>10828.083333333299</v>
      </c>
      <c r="I8" s="108">
        <v>15773</v>
      </c>
      <c r="J8" s="7"/>
      <c r="K8" s="42"/>
      <c r="L8" s="7"/>
      <c r="M8" s="31"/>
      <c r="N8" s="2"/>
      <c r="O8" s="2"/>
      <c r="P8" s="31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1.25" customHeight="1">
      <c r="A9" s="200" t="s">
        <v>114</v>
      </c>
      <c r="B9" s="95" t="s">
        <v>115</v>
      </c>
      <c r="C9" s="108">
        <v>193.833333333333</v>
      </c>
      <c r="D9" s="108">
        <v>167.25</v>
      </c>
      <c r="E9" s="108">
        <v>137</v>
      </c>
      <c r="F9" s="108">
        <v>119.08329999999999</v>
      </c>
      <c r="G9" s="108">
        <v>75</v>
      </c>
      <c r="H9" s="108">
        <v>128</v>
      </c>
      <c r="I9" s="108">
        <v>223</v>
      </c>
      <c r="J9" s="1"/>
      <c r="K9" s="42"/>
      <c r="L9" s="7"/>
      <c r="M9" s="31"/>
      <c r="N9" s="2"/>
      <c r="O9" s="2"/>
      <c r="P9" s="31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01"/>
      <c r="B10" s="95" t="s">
        <v>116</v>
      </c>
      <c r="C10" s="108">
        <v>11047.166666666701</v>
      </c>
      <c r="D10" s="108">
        <v>9477.3333333333303</v>
      </c>
      <c r="E10" s="108">
        <v>7640.3333333333303</v>
      </c>
      <c r="F10" s="108">
        <v>6559.0833000000002</v>
      </c>
      <c r="G10" s="108">
        <v>6206</v>
      </c>
      <c r="H10" s="108">
        <v>10415</v>
      </c>
      <c r="I10" s="108">
        <v>16554</v>
      </c>
      <c r="J10" s="7"/>
      <c r="K10" s="42"/>
      <c r="L10" s="7"/>
      <c r="M10" s="31"/>
      <c r="N10" s="2"/>
      <c r="O10" s="2"/>
      <c r="P10" s="31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01"/>
      <c r="B11" s="95" t="s">
        <v>117</v>
      </c>
      <c r="C11" s="108">
        <v>10416.416666666701</v>
      </c>
      <c r="D11" s="108">
        <v>8417</v>
      </c>
      <c r="E11" s="108">
        <v>6784.0833333333303</v>
      </c>
      <c r="F11" s="108">
        <v>5887.5</v>
      </c>
      <c r="G11" s="108">
        <v>5267</v>
      </c>
      <c r="H11" s="108">
        <v>7337.1666666666697</v>
      </c>
      <c r="I11" s="108">
        <v>10808</v>
      </c>
      <c r="J11" s="7"/>
      <c r="K11" s="42"/>
      <c r="L11" s="7"/>
      <c r="M11" s="31"/>
      <c r="N11" s="2"/>
      <c r="O11" s="2"/>
      <c r="P11" s="31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02"/>
      <c r="B12" s="95" t="s">
        <v>118</v>
      </c>
      <c r="C12" s="108">
        <v>1848</v>
      </c>
      <c r="D12" s="108">
        <v>1460.75</v>
      </c>
      <c r="E12" s="108">
        <v>1141.1666666666699</v>
      </c>
      <c r="F12" s="108">
        <v>1019.4167</v>
      </c>
      <c r="G12" s="108">
        <v>996</v>
      </c>
      <c r="H12" s="108">
        <v>1514.5833333333301</v>
      </c>
      <c r="I12" s="108">
        <v>2228</v>
      </c>
      <c r="J12" s="7"/>
      <c r="K12" s="42"/>
      <c r="L12" s="7"/>
      <c r="M12" s="31"/>
      <c r="N12" s="2"/>
      <c r="O12" s="2"/>
      <c r="P12" s="31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1.25" customHeight="1">
      <c r="A13" s="200" t="s">
        <v>119</v>
      </c>
      <c r="B13" s="95" t="s">
        <v>92</v>
      </c>
      <c r="C13" s="108">
        <v>479.08333333333297</v>
      </c>
      <c r="D13" s="108">
        <v>401.66666666666703</v>
      </c>
      <c r="E13" s="108">
        <v>298.5</v>
      </c>
      <c r="F13" s="108">
        <v>218.16669999999999</v>
      </c>
      <c r="G13" s="108">
        <v>190</v>
      </c>
      <c r="H13" s="108">
        <v>256.58333333333297</v>
      </c>
      <c r="I13" s="108">
        <v>377</v>
      </c>
      <c r="J13" s="7"/>
      <c r="K13" s="42"/>
      <c r="L13" s="7"/>
      <c r="M13" s="31"/>
      <c r="N13" s="2"/>
      <c r="O13" s="2"/>
      <c r="P13" s="31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01"/>
      <c r="B14" s="95" t="s">
        <v>93</v>
      </c>
      <c r="C14" s="108">
        <v>1397.6666666666699</v>
      </c>
      <c r="D14" s="108">
        <v>1171.9166666666699</v>
      </c>
      <c r="E14" s="108">
        <v>919</v>
      </c>
      <c r="F14" s="108">
        <v>743.16669999999999</v>
      </c>
      <c r="G14" s="108">
        <v>661</v>
      </c>
      <c r="H14" s="108">
        <v>895.83333333333303</v>
      </c>
      <c r="I14" s="108">
        <v>1280</v>
      </c>
      <c r="J14" s="7"/>
      <c r="K14" s="42"/>
      <c r="L14" s="7"/>
      <c r="M14" s="31"/>
      <c r="N14" s="2"/>
      <c r="O14" s="2"/>
      <c r="P14" s="31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01"/>
      <c r="B15" s="95" t="s">
        <v>70</v>
      </c>
      <c r="C15" s="108">
        <v>3317.4166666666702</v>
      </c>
      <c r="D15" s="108">
        <v>2550.75</v>
      </c>
      <c r="E15" s="108">
        <v>1851.6666666666699</v>
      </c>
      <c r="F15" s="108">
        <v>1444.5833</v>
      </c>
      <c r="G15" s="108">
        <v>1304</v>
      </c>
      <c r="H15" s="108">
        <v>1718.1666666666699</v>
      </c>
      <c r="I15" s="108">
        <v>2754</v>
      </c>
      <c r="J15" s="7"/>
      <c r="K15" s="42"/>
      <c r="L15" s="7"/>
      <c r="M15" s="31"/>
      <c r="N15" s="2"/>
      <c r="O15" s="2"/>
      <c r="P15" s="31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01"/>
      <c r="B16" s="95" t="s">
        <v>94</v>
      </c>
      <c r="C16" s="108">
        <v>16924.166666666701</v>
      </c>
      <c r="D16" s="108">
        <v>14210.583333333299</v>
      </c>
      <c r="E16" s="108">
        <v>11683.166666666701</v>
      </c>
      <c r="F16" s="108">
        <v>10321.0833</v>
      </c>
      <c r="G16" s="108">
        <v>9623</v>
      </c>
      <c r="H16" s="108">
        <v>15108.166666666701</v>
      </c>
      <c r="I16" s="108">
        <v>23497</v>
      </c>
      <c r="J16" s="7"/>
      <c r="K16" s="42"/>
      <c r="L16" s="7"/>
      <c r="M16" s="31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02"/>
      <c r="B17" s="111" t="s">
        <v>120</v>
      </c>
      <c r="C17" s="108">
        <v>1387.0833333333301</v>
      </c>
      <c r="D17" s="108">
        <v>1187.4166666666699</v>
      </c>
      <c r="E17" s="108">
        <v>950.25</v>
      </c>
      <c r="F17" s="108">
        <v>858.08330000000001</v>
      </c>
      <c r="G17" s="108">
        <v>766</v>
      </c>
      <c r="H17" s="108">
        <v>1415.9166666666699</v>
      </c>
      <c r="I17" s="108">
        <v>1905</v>
      </c>
      <c r="J17" s="7"/>
      <c r="K17" s="42"/>
      <c r="L17" s="7"/>
      <c r="M17" s="31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1.25" customHeight="1">
      <c r="A18" s="200" t="s">
        <v>121</v>
      </c>
      <c r="B18" s="95" t="s">
        <v>39</v>
      </c>
      <c r="C18" s="108">
        <v>20391.75</v>
      </c>
      <c r="D18" s="108">
        <v>17004.75</v>
      </c>
      <c r="E18" s="108">
        <v>13672.583333333299</v>
      </c>
      <c r="F18" s="108">
        <v>11824.75</v>
      </c>
      <c r="G18" s="108">
        <v>10882</v>
      </c>
      <c r="H18" s="108">
        <v>16378.333333333299</v>
      </c>
      <c r="I18" s="108">
        <v>25037</v>
      </c>
      <c r="J18" s="7"/>
      <c r="K18" s="42"/>
      <c r="L18" s="7"/>
      <c r="M18" s="31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01"/>
      <c r="B19" s="95" t="s">
        <v>40</v>
      </c>
      <c r="C19" s="108">
        <v>1372.5833333333301</v>
      </c>
      <c r="D19" s="108">
        <v>1124.25</v>
      </c>
      <c r="E19" s="108">
        <v>917.08333333333303</v>
      </c>
      <c r="F19" s="108">
        <v>788.91669999999999</v>
      </c>
      <c r="G19" s="108">
        <v>757</v>
      </c>
      <c r="H19" s="108">
        <v>1305.75</v>
      </c>
      <c r="I19" s="108">
        <v>1850</v>
      </c>
      <c r="J19" s="7"/>
      <c r="K19" s="42"/>
      <c r="L19" s="7"/>
      <c r="M19" s="31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02"/>
      <c r="B20" s="95" t="s">
        <v>122</v>
      </c>
      <c r="C20" s="108">
        <v>1741.0833333333301</v>
      </c>
      <c r="D20" s="108">
        <v>1393.3333333333301</v>
      </c>
      <c r="E20" s="108">
        <v>1112.9166666666699</v>
      </c>
      <c r="F20" s="108">
        <v>971.41660000000002</v>
      </c>
      <c r="G20" s="108">
        <v>905</v>
      </c>
      <c r="H20" s="108">
        <v>1710.5833333333301</v>
      </c>
      <c r="I20" s="108">
        <v>2926</v>
      </c>
      <c r="J20" s="7"/>
      <c r="K20" s="42"/>
      <c r="L20" s="7"/>
      <c r="M20" s="7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198" t="s">
        <v>101</v>
      </c>
      <c r="B21" s="199"/>
      <c r="C21" s="199"/>
      <c r="D21" s="199"/>
      <c r="E21" s="199"/>
      <c r="F21" s="199"/>
      <c r="G21" s="199"/>
      <c r="H21" s="199"/>
      <c r="I21" s="199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3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">
    <mergeCell ref="A18:A20"/>
    <mergeCell ref="A21:I21"/>
    <mergeCell ref="A1:I1"/>
    <mergeCell ref="A2:B2"/>
    <mergeCell ref="A3:B3"/>
    <mergeCell ref="A4:A5"/>
    <mergeCell ref="A6:A8"/>
    <mergeCell ref="A9:A12"/>
    <mergeCell ref="A13:A17"/>
  </mergeCells>
  <printOptions horizontalCentered="1"/>
  <pageMargins left="0.25" right="0.25" top="0.75" bottom="0.75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Z1000"/>
  <sheetViews>
    <sheetView workbookViewId="0">
      <selection sqref="A1:J29"/>
    </sheetView>
  </sheetViews>
  <sheetFormatPr baseColWidth="10" defaultColWidth="14.42578125" defaultRowHeight="15" customHeight="1"/>
  <cols>
    <col min="1" max="1" width="33.85546875" customWidth="1"/>
    <col min="2" max="26" width="8.85546875" customWidth="1"/>
  </cols>
  <sheetData>
    <row r="1" spans="1:26">
      <c r="A1" s="203" t="s">
        <v>123</v>
      </c>
      <c r="B1" s="196"/>
      <c r="C1" s="196"/>
      <c r="D1" s="196"/>
      <c r="E1" s="196"/>
      <c r="F1" s="196"/>
      <c r="G1" s="196"/>
      <c r="H1" s="196"/>
      <c r="I1" s="196"/>
      <c r="J1" s="197"/>
      <c r="K1" s="2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12"/>
      <c r="B2" s="103">
        <v>2015</v>
      </c>
      <c r="C2" s="103">
        <v>2016</v>
      </c>
      <c r="D2" s="103">
        <v>2017</v>
      </c>
      <c r="E2" s="103">
        <v>2018</v>
      </c>
      <c r="F2" s="103">
        <v>2019</v>
      </c>
      <c r="G2" s="103">
        <v>2020</v>
      </c>
      <c r="H2" s="103">
        <v>2021</v>
      </c>
      <c r="I2" s="103" t="s">
        <v>124</v>
      </c>
      <c r="J2" s="103" t="s">
        <v>125</v>
      </c>
      <c r="K2" s="2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96" t="s">
        <v>126</v>
      </c>
      <c r="B3" s="106">
        <v>447887</v>
      </c>
      <c r="C3" s="106">
        <v>495810</v>
      </c>
      <c r="D3" s="106">
        <v>536519</v>
      </c>
      <c r="E3" s="106">
        <v>529341</v>
      </c>
      <c r="F3" s="106">
        <v>520066</v>
      </c>
      <c r="G3" s="106">
        <v>251170</v>
      </c>
      <c r="H3" s="106">
        <v>357365</v>
      </c>
      <c r="I3" s="106">
        <f t="shared" ref="I3:I28" si="0">H3-G3</f>
        <v>106195</v>
      </c>
      <c r="J3" s="113">
        <f t="shared" ref="J3:J28" si="1">(+I3/G3)*100</f>
        <v>42.280128996297329</v>
      </c>
      <c r="K3" s="2"/>
      <c r="L3" s="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97" t="s">
        <v>127</v>
      </c>
      <c r="B4" s="114">
        <v>52641</v>
      </c>
      <c r="C4" s="114">
        <v>64266</v>
      </c>
      <c r="D4" s="114">
        <v>76859</v>
      </c>
      <c r="E4" s="114">
        <v>91480</v>
      </c>
      <c r="F4" s="114">
        <v>85436</v>
      </c>
      <c r="G4" s="114">
        <v>45705</v>
      </c>
      <c r="H4" s="114">
        <v>63536</v>
      </c>
      <c r="I4" s="114">
        <f t="shared" si="0"/>
        <v>17831</v>
      </c>
      <c r="J4" s="115">
        <f t="shared" si="1"/>
        <v>39.013237063778575</v>
      </c>
      <c r="K4" s="2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95" t="s">
        <v>128</v>
      </c>
      <c r="B5" s="108">
        <v>21345</v>
      </c>
      <c r="C5" s="108">
        <v>26561</v>
      </c>
      <c r="D5" s="108">
        <v>31890</v>
      </c>
      <c r="E5" s="108">
        <v>37280</v>
      </c>
      <c r="F5" s="108">
        <v>33652</v>
      </c>
      <c r="G5" s="108">
        <v>21189</v>
      </c>
      <c r="H5" s="108">
        <v>27450</v>
      </c>
      <c r="I5" s="108">
        <f t="shared" si="0"/>
        <v>6261</v>
      </c>
      <c r="J5" s="116">
        <f t="shared" si="1"/>
        <v>29.548350559252441</v>
      </c>
      <c r="K5" s="2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117" t="s">
        <v>129</v>
      </c>
      <c r="B6" s="108">
        <v>12578</v>
      </c>
      <c r="C6" s="108">
        <v>15219</v>
      </c>
      <c r="D6" s="108">
        <v>17104</v>
      </c>
      <c r="E6" s="108">
        <v>20088</v>
      </c>
      <c r="F6" s="108">
        <v>17916</v>
      </c>
      <c r="G6" s="108">
        <v>10749</v>
      </c>
      <c r="H6" s="108">
        <v>13673</v>
      </c>
      <c r="I6" s="108">
        <f t="shared" si="0"/>
        <v>2924</v>
      </c>
      <c r="J6" s="116">
        <f t="shared" si="1"/>
        <v>27.20253046795051</v>
      </c>
      <c r="K6" s="2"/>
      <c r="L6" s="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117" t="s">
        <v>130</v>
      </c>
      <c r="B7" s="108">
        <v>85</v>
      </c>
      <c r="C7" s="108">
        <v>109</v>
      </c>
      <c r="D7" s="108">
        <v>194</v>
      </c>
      <c r="E7" s="108">
        <v>181</v>
      </c>
      <c r="F7" s="108">
        <v>187</v>
      </c>
      <c r="G7" s="108">
        <v>131</v>
      </c>
      <c r="H7" s="108">
        <v>149</v>
      </c>
      <c r="I7" s="108">
        <f t="shared" si="0"/>
        <v>18</v>
      </c>
      <c r="J7" s="116">
        <f t="shared" si="1"/>
        <v>13.740458015267176</v>
      </c>
      <c r="K7" s="2"/>
      <c r="L7" s="7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117" t="s">
        <v>131</v>
      </c>
      <c r="B8" s="118">
        <v>147</v>
      </c>
      <c r="C8" s="118">
        <v>178</v>
      </c>
      <c r="D8" s="118">
        <v>199</v>
      </c>
      <c r="E8" s="118">
        <v>201</v>
      </c>
      <c r="F8" s="118">
        <v>198</v>
      </c>
      <c r="G8" s="118">
        <v>108</v>
      </c>
      <c r="H8" s="118">
        <v>130</v>
      </c>
      <c r="I8" s="108">
        <f t="shared" si="0"/>
        <v>22</v>
      </c>
      <c r="J8" s="116">
        <f t="shared" si="1"/>
        <v>20.37037037037037</v>
      </c>
      <c r="K8" s="2"/>
      <c r="L8" s="7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117" t="s">
        <v>132</v>
      </c>
      <c r="B9" s="108">
        <v>365</v>
      </c>
      <c r="C9" s="108">
        <v>542</v>
      </c>
      <c r="D9" s="108">
        <v>670</v>
      </c>
      <c r="E9" s="108">
        <v>692</v>
      </c>
      <c r="F9" s="108">
        <v>87</v>
      </c>
      <c r="G9" s="108">
        <v>42</v>
      </c>
      <c r="H9" s="108">
        <v>71</v>
      </c>
      <c r="I9" s="108">
        <f t="shared" si="0"/>
        <v>29</v>
      </c>
      <c r="J9" s="116">
        <f t="shared" si="1"/>
        <v>69.047619047619051</v>
      </c>
      <c r="K9" s="2"/>
      <c r="L9" s="7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117" t="s">
        <v>133</v>
      </c>
      <c r="B10" s="108">
        <v>8170</v>
      </c>
      <c r="C10" s="108">
        <v>10513</v>
      </c>
      <c r="D10" s="108">
        <v>13723</v>
      </c>
      <c r="E10" s="108">
        <v>16118</v>
      </c>
      <c r="F10" s="108">
        <v>15264</v>
      </c>
      <c r="G10" s="108">
        <v>10159</v>
      </c>
      <c r="H10" s="108">
        <v>13427</v>
      </c>
      <c r="I10" s="108">
        <f t="shared" si="0"/>
        <v>3268</v>
      </c>
      <c r="J10" s="116">
        <f t="shared" si="1"/>
        <v>32.168520523673585</v>
      </c>
      <c r="K10" s="2"/>
      <c r="L10" s="7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95" t="s">
        <v>134</v>
      </c>
      <c r="B11" s="108">
        <v>10593</v>
      </c>
      <c r="C11" s="108">
        <v>11830</v>
      </c>
      <c r="D11" s="108">
        <v>13236</v>
      </c>
      <c r="E11" s="108">
        <v>14896</v>
      </c>
      <c r="F11" s="108">
        <v>12828</v>
      </c>
      <c r="G11" s="108">
        <v>8878</v>
      </c>
      <c r="H11" s="108">
        <v>10598</v>
      </c>
      <c r="I11" s="108">
        <f t="shared" si="0"/>
        <v>1720</v>
      </c>
      <c r="J11" s="116">
        <f t="shared" si="1"/>
        <v>19.373732822707819</v>
      </c>
      <c r="K11" s="2"/>
      <c r="L11" s="7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95" t="s">
        <v>135</v>
      </c>
      <c r="B12" s="108">
        <v>20703</v>
      </c>
      <c r="C12" s="108">
        <v>25875</v>
      </c>
      <c r="D12" s="108">
        <v>31733</v>
      </c>
      <c r="E12" s="108">
        <v>39304</v>
      </c>
      <c r="F12" s="108">
        <v>38956</v>
      </c>
      <c r="G12" s="108">
        <v>15638</v>
      </c>
      <c r="H12" s="108">
        <v>25488</v>
      </c>
      <c r="I12" s="108">
        <f t="shared" si="0"/>
        <v>9850</v>
      </c>
      <c r="J12" s="116">
        <f t="shared" si="1"/>
        <v>62.98759432152449</v>
      </c>
      <c r="K12" s="2"/>
      <c r="L12" s="7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97" t="s">
        <v>136</v>
      </c>
      <c r="B13" s="114">
        <v>390585</v>
      </c>
      <c r="C13" s="114">
        <v>428709</v>
      </c>
      <c r="D13" s="114">
        <v>456124</v>
      </c>
      <c r="E13" s="114">
        <v>434774</v>
      </c>
      <c r="F13" s="114">
        <v>431445</v>
      </c>
      <c r="G13" s="114">
        <v>203964</v>
      </c>
      <c r="H13" s="114">
        <v>291800</v>
      </c>
      <c r="I13" s="114">
        <f t="shared" si="0"/>
        <v>87836</v>
      </c>
      <c r="J13" s="115">
        <f t="shared" si="1"/>
        <v>43.064462356102055</v>
      </c>
      <c r="K13" s="2"/>
      <c r="L13" s="7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95" t="s">
        <v>128</v>
      </c>
      <c r="B14" s="108">
        <v>243495</v>
      </c>
      <c r="C14" s="108">
        <v>275996</v>
      </c>
      <c r="D14" s="108">
        <v>306233</v>
      </c>
      <c r="E14" s="108">
        <v>297769</v>
      </c>
      <c r="F14" s="108">
        <v>296293</v>
      </c>
      <c r="G14" s="108">
        <v>135286</v>
      </c>
      <c r="H14" s="108">
        <v>190719</v>
      </c>
      <c r="I14" s="108">
        <f t="shared" si="0"/>
        <v>55433</v>
      </c>
      <c r="J14" s="116">
        <f t="shared" si="1"/>
        <v>40.974675871856661</v>
      </c>
      <c r="K14" s="2"/>
      <c r="L14" s="7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117" t="s">
        <v>137</v>
      </c>
      <c r="B15" s="108">
        <v>85956</v>
      </c>
      <c r="C15" s="108">
        <v>92221</v>
      </c>
      <c r="D15" s="108">
        <v>103116</v>
      </c>
      <c r="E15" s="108">
        <v>103054</v>
      </c>
      <c r="F15" s="108">
        <v>103726</v>
      </c>
      <c r="G15" s="108">
        <v>58079</v>
      </c>
      <c r="H15" s="108">
        <v>72048</v>
      </c>
      <c r="I15" s="108">
        <f t="shared" si="0"/>
        <v>13969</v>
      </c>
      <c r="J15" s="116">
        <f t="shared" si="1"/>
        <v>24.051722653626957</v>
      </c>
      <c r="K15" s="2"/>
      <c r="L15" s="7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117" t="s">
        <v>138</v>
      </c>
      <c r="B16" s="108">
        <v>137338</v>
      </c>
      <c r="C16" s="108">
        <v>163814</v>
      </c>
      <c r="D16" s="108">
        <v>183867</v>
      </c>
      <c r="E16" s="108">
        <v>175035</v>
      </c>
      <c r="F16" s="108">
        <v>173514</v>
      </c>
      <c r="G16" s="108">
        <v>62686</v>
      </c>
      <c r="H16" s="108">
        <v>101419</v>
      </c>
      <c r="I16" s="108">
        <f t="shared" si="0"/>
        <v>38733</v>
      </c>
      <c r="J16" s="116">
        <f t="shared" si="1"/>
        <v>61.78891618543215</v>
      </c>
      <c r="K16" s="2"/>
      <c r="L16" s="7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117" t="s">
        <v>139</v>
      </c>
      <c r="B17" s="108">
        <v>19833</v>
      </c>
      <c r="C17" s="108">
        <v>19528</v>
      </c>
      <c r="D17" s="108">
        <v>18774</v>
      </c>
      <c r="E17" s="108">
        <v>19160</v>
      </c>
      <c r="F17" s="108">
        <v>18581</v>
      </c>
      <c r="G17" s="108">
        <v>14251</v>
      </c>
      <c r="H17" s="108">
        <v>16873</v>
      </c>
      <c r="I17" s="108">
        <f t="shared" si="0"/>
        <v>2622</v>
      </c>
      <c r="J17" s="116">
        <f t="shared" si="1"/>
        <v>18.398708862535962</v>
      </c>
      <c r="K17" s="2"/>
      <c r="L17" s="7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117" t="s">
        <v>140</v>
      </c>
      <c r="B18" s="118">
        <v>232</v>
      </c>
      <c r="C18" s="118">
        <v>258</v>
      </c>
      <c r="D18" s="118">
        <v>303</v>
      </c>
      <c r="E18" s="118">
        <v>275</v>
      </c>
      <c r="F18" s="118">
        <v>307</v>
      </c>
      <c r="G18" s="118">
        <v>128</v>
      </c>
      <c r="H18" s="118">
        <v>221</v>
      </c>
      <c r="I18" s="108">
        <f t="shared" si="0"/>
        <v>93</v>
      </c>
      <c r="J18" s="116">
        <f t="shared" si="1"/>
        <v>72.65625</v>
      </c>
      <c r="K18" s="2"/>
      <c r="L18" s="7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117" t="s">
        <v>98</v>
      </c>
      <c r="B19" s="108">
        <v>136</v>
      </c>
      <c r="C19" s="108">
        <v>175</v>
      </c>
      <c r="D19" s="108">
        <v>173</v>
      </c>
      <c r="E19" s="108">
        <v>245</v>
      </c>
      <c r="F19" s="108">
        <v>165</v>
      </c>
      <c r="G19" s="108">
        <v>142</v>
      </c>
      <c r="H19" s="108">
        <v>158</v>
      </c>
      <c r="I19" s="108">
        <f t="shared" si="0"/>
        <v>16</v>
      </c>
      <c r="J19" s="116">
        <f t="shared" si="1"/>
        <v>11.267605633802818</v>
      </c>
      <c r="K19" s="2"/>
      <c r="L19" s="7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95" t="s">
        <v>134</v>
      </c>
      <c r="B20" s="108">
        <v>147090</v>
      </c>
      <c r="C20" s="108">
        <v>152713</v>
      </c>
      <c r="D20" s="108">
        <v>149891</v>
      </c>
      <c r="E20" s="108">
        <v>137005</v>
      </c>
      <c r="F20" s="108">
        <v>135152</v>
      </c>
      <c r="G20" s="108">
        <v>68678</v>
      </c>
      <c r="H20" s="108">
        <v>101081</v>
      </c>
      <c r="I20" s="108">
        <f t="shared" si="0"/>
        <v>32403</v>
      </c>
      <c r="J20" s="116">
        <f t="shared" si="1"/>
        <v>47.181047788229122</v>
      </c>
      <c r="K20" s="2"/>
      <c r="L20" s="7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117" t="s">
        <v>141</v>
      </c>
      <c r="B21" s="108">
        <v>146582</v>
      </c>
      <c r="C21" s="108">
        <v>152109</v>
      </c>
      <c r="D21" s="108">
        <v>149204</v>
      </c>
      <c r="E21" s="108">
        <v>136217</v>
      </c>
      <c r="F21" s="108">
        <v>134821</v>
      </c>
      <c r="G21" s="108">
        <v>68274</v>
      </c>
      <c r="H21" s="108">
        <v>100625</v>
      </c>
      <c r="I21" s="108">
        <f t="shared" si="0"/>
        <v>32351</v>
      </c>
      <c r="J21" s="116">
        <f t="shared" si="1"/>
        <v>47.384070070597886</v>
      </c>
      <c r="K21" s="2"/>
      <c r="L21" s="7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117" t="s">
        <v>142</v>
      </c>
      <c r="B22" s="118">
        <v>364</v>
      </c>
      <c r="C22" s="118">
        <v>455</v>
      </c>
      <c r="D22" s="118">
        <v>503</v>
      </c>
      <c r="E22" s="118">
        <v>575</v>
      </c>
      <c r="F22" s="118">
        <v>251</v>
      </c>
      <c r="G22" s="118">
        <v>302</v>
      </c>
      <c r="H22" s="118">
        <v>353</v>
      </c>
      <c r="I22" s="108">
        <f t="shared" si="0"/>
        <v>51</v>
      </c>
      <c r="J22" s="116">
        <f t="shared" si="1"/>
        <v>16.887417218543046</v>
      </c>
      <c r="K22" s="2"/>
      <c r="L22" s="7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117" t="s">
        <v>143</v>
      </c>
      <c r="B23" s="118">
        <v>144</v>
      </c>
      <c r="C23" s="118">
        <v>149</v>
      </c>
      <c r="D23" s="118">
        <v>184</v>
      </c>
      <c r="E23" s="118">
        <v>213</v>
      </c>
      <c r="F23" s="118">
        <v>80</v>
      </c>
      <c r="G23" s="118">
        <v>102</v>
      </c>
      <c r="H23" s="118">
        <v>103</v>
      </c>
      <c r="I23" s="108">
        <f t="shared" si="0"/>
        <v>1</v>
      </c>
      <c r="J23" s="116">
        <f t="shared" si="1"/>
        <v>0.98039215686274506</v>
      </c>
      <c r="K23" s="2"/>
      <c r="L23" s="7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97" t="s">
        <v>144</v>
      </c>
      <c r="B24" s="114">
        <v>3227</v>
      </c>
      <c r="C24" s="114">
        <v>1808</v>
      </c>
      <c r="D24" s="114">
        <v>2945</v>
      </c>
      <c r="E24" s="114">
        <v>2397</v>
      </c>
      <c r="F24" s="114">
        <v>2102</v>
      </c>
      <c r="G24" s="114">
        <v>1282</v>
      </c>
      <c r="H24" s="114">
        <v>1770</v>
      </c>
      <c r="I24" s="114">
        <f t="shared" si="0"/>
        <v>488</v>
      </c>
      <c r="J24" s="115">
        <f t="shared" si="1"/>
        <v>38.065522620904837</v>
      </c>
      <c r="K24" s="2"/>
      <c r="L24" s="7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117" t="s">
        <v>145</v>
      </c>
      <c r="B25" s="108">
        <v>2280</v>
      </c>
      <c r="C25" s="108">
        <v>791</v>
      </c>
      <c r="D25" s="108">
        <v>878</v>
      </c>
      <c r="E25" s="108">
        <v>1012</v>
      </c>
      <c r="F25" s="108">
        <v>1112</v>
      </c>
      <c r="G25" s="108">
        <v>875</v>
      </c>
      <c r="H25" s="108">
        <v>1096</v>
      </c>
      <c r="I25" s="108">
        <f t="shared" si="0"/>
        <v>221</v>
      </c>
      <c r="J25" s="116">
        <f t="shared" si="1"/>
        <v>25.257142857142856</v>
      </c>
      <c r="K25" s="2"/>
      <c r="L25" s="7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117" t="s">
        <v>146</v>
      </c>
      <c r="B26" s="118">
        <v>671</v>
      </c>
      <c r="C26" s="118">
        <v>784</v>
      </c>
      <c r="D26" s="118">
        <v>1773</v>
      </c>
      <c r="E26" s="118">
        <v>1117</v>
      </c>
      <c r="F26" s="118">
        <v>772</v>
      </c>
      <c r="G26" s="118">
        <v>262</v>
      </c>
      <c r="H26" s="108">
        <v>452</v>
      </c>
      <c r="I26" s="108">
        <f t="shared" si="0"/>
        <v>190</v>
      </c>
      <c r="J26" s="116">
        <f t="shared" si="1"/>
        <v>72.51908396946564</v>
      </c>
      <c r="K26" s="2"/>
      <c r="L26" s="7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117" t="s">
        <v>147</v>
      </c>
      <c r="B27" s="118">
        <v>276</v>
      </c>
      <c r="C27" s="118">
        <v>233</v>
      </c>
      <c r="D27" s="118">
        <v>294</v>
      </c>
      <c r="E27" s="118">
        <v>268</v>
      </c>
      <c r="F27" s="118">
        <v>218</v>
      </c>
      <c r="G27" s="118">
        <v>145</v>
      </c>
      <c r="H27" s="118">
        <v>222</v>
      </c>
      <c r="I27" s="108">
        <f t="shared" si="0"/>
        <v>77</v>
      </c>
      <c r="J27" s="116">
        <f t="shared" si="1"/>
        <v>53.103448275862064</v>
      </c>
      <c r="K27" s="2"/>
      <c r="L27" s="7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97" t="s">
        <v>148</v>
      </c>
      <c r="B28" s="114">
        <v>1434</v>
      </c>
      <c r="C28" s="114">
        <v>1027</v>
      </c>
      <c r="D28" s="114">
        <v>591</v>
      </c>
      <c r="E28" s="114">
        <v>690</v>
      </c>
      <c r="F28" s="114">
        <v>1083</v>
      </c>
      <c r="G28" s="114">
        <v>219</v>
      </c>
      <c r="H28" s="114">
        <v>259</v>
      </c>
      <c r="I28" s="114">
        <f t="shared" si="0"/>
        <v>40</v>
      </c>
      <c r="J28" s="115">
        <f t="shared" si="1"/>
        <v>18.264840182648399</v>
      </c>
      <c r="K28" s="2"/>
      <c r="L28" s="7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198" t="s">
        <v>101</v>
      </c>
      <c r="B29" s="199"/>
      <c r="C29" s="199"/>
      <c r="D29" s="199"/>
      <c r="E29" s="199"/>
      <c r="F29" s="199"/>
      <c r="G29" s="199"/>
      <c r="H29" s="199"/>
      <c r="I29" s="199"/>
      <c r="J29" s="199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31"/>
      <c r="H31" s="31"/>
      <c r="I31" s="2"/>
      <c r="J31" s="4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42"/>
      <c r="H32" s="4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31"/>
      <c r="H33" s="31"/>
      <c r="I33" s="2"/>
      <c r="J33" s="4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42"/>
      <c r="H34" s="4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4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">
    <mergeCell ref="A1:J1"/>
    <mergeCell ref="A29:J29"/>
  </mergeCells>
  <printOptions horizontalCentered="1"/>
  <pageMargins left="0.25" right="0.25" top="0.75" bottom="0.75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1:AC1000"/>
  <sheetViews>
    <sheetView workbookViewId="0">
      <selection sqref="A1:I13"/>
    </sheetView>
  </sheetViews>
  <sheetFormatPr baseColWidth="10" defaultColWidth="14.42578125" defaultRowHeight="15" customHeight="1"/>
  <cols>
    <col min="1" max="8" width="8.85546875" customWidth="1"/>
    <col min="9" max="9" width="10" customWidth="1"/>
    <col min="10" max="29" width="8.85546875" customWidth="1"/>
  </cols>
  <sheetData>
    <row r="1" spans="1:29" ht="22.5" customHeight="1">
      <c r="A1" s="195" t="s">
        <v>276</v>
      </c>
      <c r="B1" s="196"/>
      <c r="C1" s="196"/>
      <c r="D1" s="196"/>
      <c r="E1" s="196"/>
      <c r="F1" s="196"/>
      <c r="G1" s="196"/>
      <c r="H1" s="196"/>
      <c r="I1" s="197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95"/>
      <c r="B2" s="103" t="s">
        <v>149</v>
      </c>
      <c r="C2" s="103" t="s">
        <v>150</v>
      </c>
      <c r="D2" s="103" t="s">
        <v>151</v>
      </c>
      <c r="E2" s="103" t="s">
        <v>152</v>
      </c>
      <c r="F2" s="103" t="s">
        <v>153</v>
      </c>
      <c r="G2" s="103" t="s">
        <v>154</v>
      </c>
      <c r="H2" s="103" t="s">
        <v>155</v>
      </c>
      <c r="I2" s="103" t="s">
        <v>156</v>
      </c>
      <c r="J2" s="2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>
      <c r="A3" s="119">
        <v>2012</v>
      </c>
      <c r="B3" s="109">
        <v>10.817380196227999</v>
      </c>
      <c r="C3" s="109">
        <v>7.9502510512215503</v>
      </c>
      <c r="D3" s="109">
        <v>9.0460053581250097</v>
      </c>
      <c r="E3" s="109">
        <v>24.974894877845401</v>
      </c>
      <c r="F3" s="109">
        <v>15.838404627149</v>
      </c>
      <c r="G3" s="109">
        <v>3.71875166332523</v>
      </c>
      <c r="H3" s="109">
        <v>0.48294093642992703</v>
      </c>
      <c r="I3" s="109">
        <v>27.1713712896759</v>
      </c>
      <c r="J3" s="2"/>
      <c r="K3" s="18"/>
      <c r="L3" s="18"/>
      <c r="M3" s="2"/>
      <c r="N3" s="2"/>
      <c r="O3" s="2"/>
      <c r="P3" s="18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119">
        <v>2013</v>
      </c>
      <c r="B4" s="109">
        <v>13.5287086778873</v>
      </c>
      <c r="C4" s="109">
        <v>7.9214384544929004</v>
      </c>
      <c r="D4" s="109">
        <v>8.6554763776202908</v>
      </c>
      <c r="E4" s="109">
        <v>24.135556667078099</v>
      </c>
      <c r="F4" s="109">
        <v>15.883476351636601</v>
      </c>
      <c r="G4" s="109">
        <v>3.5126637781516501</v>
      </c>
      <c r="H4" s="109">
        <v>0.26698193487199801</v>
      </c>
      <c r="I4" s="109">
        <v>26.095697758261199</v>
      </c>
      <c r="J4" s="2"/>
      <c r="K4" s="18"/>
      <c r="L4" s="18"/>
      <c r="M4" s="2"/>
      <c r="N4" s="2"/>
      <c r="O4" s="2"/>
      <c r="P4" s="18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>
      <c r="A5" s="119">
        <v>2014</v>
      </c>
      <c r="B5" s="109">
        <v>14.6544844499071</v>
      </c>
      <c r="C5" s="109">
        <v>7.9661095933500699</v>
      </c>
      <c r="D5" s="109">
        <v>8.04037956323433</v>
      </c>
      <c r="E5" s="109">
        <v>23.448048884202901</v>
      </c>
      <c r="F5" s="109">
        <v>15.5061134379132</v>
      </c>
      <c r="G5" s="109">
        <v>3.4184573981627602</v>
      </c>
      <c r="H5" s="109">
        <v>0.31426391178475099</v>
      </c>
      <c r="I5" s="109">
        <v>26.6521427614449</v>
      </c>
      <c r="J5" s="2"/>
      <c r="K5" s="18"/>
      <c r="L5" s="18"/>
      <c r="M5" s="2"/>
      <c r="N5" s="2"/>
      <c r="O5" s="2"/>
      <c r="P5" s="18"/>
      <c r="Q5" s="18"/>
      <c r="R5" s="18"/>
      <c r="S5" s="18"/>
      <c r="T5" s="18"/>
      <c r="U5" s="18"/>
      <c r="V5" s="18"/>
      <c r="W5" s="18"/>
      <c r="X5" s="18"/>
      <c r="Y5" s="2"/>
      <c r="Z5" s="18"/>
      <c r="AA5" s="18"/>
      <c r="AB5" s="18"/>
      <c r="AC5" s="18"/>
    </row>
    <row r="6" spans="1:29">
      <c r="A6" s="119">
        <v>2015</v>
      </c>
      <c r="B6" s="109">
        <v>14.685031600572801</v>
      </c>
      <c r="C6" s="109">
        <v>7.9345521523304496</v>
      </c>
      <c r="D6" s="109">
        <v>7.8581440419384396</v>
      </c>
      <c r="E6" s="109">
        <v>22.671703192442202</v>
      </c>
      <c r="F6" s="109">
        <v>15.306163756242899</v>
      </c>
      <c r="G6" s="109">
        <v>3.4570874847563302</v>
      </c>
      <c r="H6" s="109">
        <v>0.25528405094548701</v>
      </c>
      <c r="I6" s="109">
        <v>27.832033720771399</v>
      </c>
      <c r="J6" s="2"/>
      <c r="K6" s="18"/>
      <c r="L6" s="18"/>
      <c r="M6" s="2"/>
      <c r="N6" s="2"/>
      <c r="O6" s="2"/>
      <c r="P6" s="18"/>
      <c r="Q6" s="18"/>
      <c r="R6" s="18"/>
      <c r="S6" s="18"/>
      <c r="T6" s="18"/>
      <c r="U6" s="18"/>
      <c r="V6" s="18"/>
      <c r="W6" s="18"/>
      <c r="X6" s="18"/>
      <c r="Y6" s="2"/>
      <c r="Z6" s="18"/>
      <c r="AA6" s="18"/>
      <c r="AB6" s="18"/>
      <c r="AC6" s="18"/>
    </row>
    <row r="7" spans="1:29">
      <c r="A7" s="119">
        <v>2016</v>
      </c>
      <c r="B7" s="109">
        <v>14.823749142613501</v>
      </c>
      <c r="C7" s="109">
        <v>7.4490666073447898</v>
      </c>
      <c r="D7" s="109">
        <v>7.4356264946332198</v>
      </c>
      <c r="E7" s="109">
        <v>22.905891403889299</v>
      </c>
      <c r="F7" s="109">
        <v>16.587184620803399</v>
      </c>
      <c r="G7" s="109">
        <v>3.5366034517917102</v>
      </c>
      <c r="H7" s="109">
        <v>0.28641343640509398</v>
      </c>
      <c r="I7" s="109">
        <v>26.975464842518999</v>
      </c>
      <c r="J7" s="2"/>
      <c r="K7" s="18"/>
      <c r="L7" s="18"/>
      <c r="M7" s="2"/>
      <c r="N7" s="2"/>
      <c r="O7" s="2"/>
      <c r="P7" s="18"/>
      <c r="Q7" s="18"/>
      <c r="R7" s="18"/>
      <c r="S7" s="18"/>
      <c r="T7" s="18"/>
      <c r="U7" s="18"/>
      <c r="V7" s="18"/>
      <c r="W7" s="18"/>
      <c r="X7" s="18"/>
      <c r="Y7" s="2"/>
      <c r="Z7" s="18"/>
      <c r="AA7" s="18"/>
      <c r="AB7" s="18"/>
      <c r="AC7" s="18"/>
    </row>
    <row r="8" spans="1:29">
      <c r="A8" s="119">
        <v>2017</v>
      </c>
      <c r="B8" s="109">
        <v>15.400513422964799</v>
      </c>
      <c r="C8" s="109">
        <v>6.5874777009093703</v>
      </c>
      <c r="D8" s="109">
        <v>6.6684070834964997</v>
      </c>
      <c r="E8" s="109">
        <v>22.3674019927773</v>
      </c>
      <c r="F8" s="109">
        <v>17.9182439194187</v>
      </c>
      <c r="G8" s="109">
        <v>4.1541574207022602</v>
      </c>
      <c r="H8" s="109">
        <v>0.35939607536004903</v>
      </c>
      <c r="I8" s="109">
        <v>26.5444023843711</v>
      </c>
      <c r="J8" s="2"/>
      <c r="K8" s="18"/>
      <c r="L8" s="18"/>
      <c r="M8" s="2"/>
      <c r="N8" s="2"/>
      <c r="O8" s="2"/>
      <c r="P8" s="18"/>
      <c r="Q8" s="18"/>
      <c r="R8" s="18"/>
      <c r="S8" s="18"/>
      <c r="T8" s="18"/>
      <c r="U8" s="18"/>
      <c r="V8" s="18"/>
      <c r="W8" s="18"/>
      <c r="X8" s="18"/>
      <c r="Y8" s="2"/>
      <c r="Z8" s="18"/>
      <c r="AA8" s="18"/>
      <c r="AB8" s="18"/>
      <c r="AC8" s="18"/>
    </row>
    <row r="9" spans="1:29">
      <c r="A9" s="119">
        <v>2018</v>
      </c>
      <c r="B9" s="109">
        <v>15.0378773172308</v>
      </c>
      <c r="C9" s="109">
        <v>6.5705783342202198</v>
      </c>
      <c r="D9" s="109">
        <v>6.3426521201933896</v>
      </c>
      <c r="E9" s="109">
        <v>21.951715270371199</v>
      </c>
      <c r="F9" s="109">
        <v>17.510579841547901</v>
      </c>
      <c r="G9" s="109">
        <v>4.3433875133889499</v>
      </c>
      <c r="H9" s="109">
        <v>0.35947481049922198</v>
      </c>
      <c r="I9" s="109">
        <v>27.883734792548299</v>
      </c>
      <c r="J9" s="2"/>
      <c r="K9" s="18"/>
      <c r="L9" s="18"/>
      <c r="M9" s="2"/>
      <c r="N9" s="2"/>
      <c r="O9" s="2"/>
      <c r="P9" s="18"/>
      <c r="Q9" s="18"/>
      <c r="R9" s="18"/>
      <c r="S9" s="18"/>
      <c r="T9" s="18"/>
      <c r="U9" s="18"/>
      <c r="V9" s="18"/>
      <c r="W9" s="18"/>
      <c r="X9" s="18"/>
      <c r="Y9" s="2"/>
      <c r="Z9" s="18"/>
      <c r="AA9" s="18"/>
      <c r="AB9" s="18"/>
      <c r="AC9" s="18"/>
    </row>
    <row r="10" spans="1:29">
      <c r="A10" s="119">
        <v>2019</v>
      </c>
      <c r="B10" s="109">
        <v>15.350758116098801</v>
      </c>
      <c r="C10" s="109">
        <v>6.6560062581966299</v>
      </c>
      <c r="D10" s="109">
        <v>6.2128707176218896</v>
      </c>
      <c r="E10" s="109">
        <v>21.954766122909099</v>
      </c>
      <c r="F10" s="109">
        <v>17.645583599843501</v>
      </c>
      <c r="G10" s="109">
        <v>4.3927018383452596</v>
      </c>
      <c r="H10" s="109">
        <v>0.32142281940961298</v>
      </c>
      <c r="I10" s="109">
        <v>27.465890527575201</v>
      </c>
      <c r="J10" s="2"/>
      <c r="K10" s="18"/>
      <c r="L10" s="18"/>
      <c r="M10" s="2"/>
      <c r="N10" s="2"/>
      <c r="O10" s="2"/>
      <c r="P10" s="18"/>
      <c r="Q10" s="18"/>
      <c r="R10" s="18"/>
      <c r="S10" s="18"/>
      <c r="T10" s="18"/>
      <c r="U10" s="18"/>
      <c r="V10" s="18"/>
      <c r="W10" s="18"/>
      <c r="X10" s="18"/>
      <c r="Y10" s="2"/>
      <c r="Z10" s="18"/>
      <c r="AA10" s="18"/>
      <c r="AB10" s="18"/>
      <c r="AC10" s="18"/>
    </row>
    <row r="11" spans="1:29">
      <c r="A11" s="119">
        <v>2020</v>
      </c>
      <c r="B11" s="109">
        <v>10.166695057552401</v>
      </c>
      <c r="C11" s="109">
        <v>7.2503832769571499</v>
      </c>
      <c r="D11" s="109">
        <v>8.4973109775387492</v>
      </c>
      <c r="E11" s="109">
        <v>22.664687416348301</v>
      </c>
      <c r="F11" s="109">
        <v>9.9043632735502403</v>
      </c>
      <c r="G11" s="109">
        <v>4.4250845642810201</v>
      </c>
      <c r="H11" s="109">
        <v>0.63125106465821401</v>
      </c>
      <c r="I11" s="109">
        <v>36.460224369114002</v>
      </c>
      <c r="J11" s="2"/>
      <c r="K11" s="18"/>
      <c r="L11" s="18"/>
      <c r="M11" s="2"/>
      <c r="N11" s="2"/>
      <c r="O11" s="2"/>
      <c r="P11" s="18"/>
      <c r="Q11" s="18"/>
      <c r="R11" s="18"/>
      <c r="S11" s="18"/>
      <c r="T11" s="18"/>
      <c r="U11" s="18"/>
      <c r="V11" s="18"/>
      <c r="W11" s="18"/>
      <c r="X11" s="18"/>
      <c r="Y11" s="2"/>
      <c r="Z11" s="18"/>
      <c r="AA11" s="18"/>
      <c r="AB11" s="18"/>
      <c r="AC11" s="18"/>
    </row>
    <row r="12" spans="1:29">
      <c r="A12" s="120">
        <v>2021</v>
      </c>
      <c r="B12" s="107">
        <v>11.810951267573998</v>
      </c>
      <c r="C12" s="107">
        <v>7.3117357374527359</v>
      </c>
      <c r="D12" s="107">
        <v>9.4432476031977775</v>
      </c>
      <c r="E12" s="107">
        <v>26.063799012350721</v>
      </c>
      <c r="F12" s="107">
        <v>12.084579806622219</v>
      </c>
      <c r="G12" s="107">
        <v>2.8635703079001731</v>
      </c>
      <c r="H12" s="107">
        <v>0.58197114648315862</v>
      </c>
      <c r="I12" s="107">
        <v>29.840145118419215</v>
      </c>
      <c r="J12" s="2"/>
      <c r="K12" s="18"/>
      <c r="L12" s="18"/>
      <c r="M12" s="2"/>
      <c r="N12" s="2"/>
      <c r="O12" s="2"/>
      <c r="P12" s="18"/>
      <c r="Q12" s="18"/>
      <c r="R12" s="18"/>
      <c r="S12" s="18"/>
      <c r="T12" s="18"/>
      <c r="U12" s="18"/>
      <c r="V12" s="18"/>
      <c r="W12" s="18"/>
      <c r="X12" s="18"/>
      <c r="Y12" s="2"/>
      <c r="Z12" s="18"/>
      <c r="AA12" s="18"/>
      <c r="AB12" s="18"/>
      <c r="AC12" s="18"/>
    </row>
    <row r="13" spans="1:29">
      <c r="A13" s="198" t="s">
        <v>101</v>
      </c>
      <c r="B13" s="199"/>
      <c r="C13" s="199"/>
      <c r="D13" s="199"/>
      <c r="E13" s="199"/>
      <c r="F13" s="199"/>
      <c r="G13" s="199"/>
      <c r="H13" s="199"/>
      <c r="I13" s="199"/>
      <c r="J13" s="2"/>
      <c r="K13" s="2"/>
      <c r="L13" s="2"/>
      <c r="M13" s="2"/>
      <c r="N13" s="2"/>
      <c r="O13" s="2"/>
      <c r="P13" s="18"/>
      <c r="Q13" s="18"/>
      <c r="R13" s="18"/>
      <c r="S13" s="18"/>
      <c r="T13" s="18"/>
      <c r="U13" s="18"/>
      <c r="V13" s="18"/>
      <c r="W13" s="18"/>
      <c r="X13" s="18"/>
      <c r="Y13" s="2"/>
      <c r="Z13" s="2"/>
      <c r="AA13" s="2"/>
      <c r="AB13" s="2"/>
      <c r="AC13" s="2"/>
    </row>
    <row r="14" spans="1:2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18"/>
      <c r="Q14" s="18"/>
      <c r="R14" s="18"/>
      <c r="S14" s="18"/>
      <c r="T14" s="18"/>
      <c r="U14" s="18"/>
      <c r="V14" s="18"/>
      <c r="W14" s="18"/>
      <c r="X14" s="18"/>
      <c r="Y14" s="2"/>
      <c r="Z14" s="2"/>
      <c r="AA14" s="2"/>
      <c r="AB14" s="2"/>
      <c r="AC14" s="2"/>
    </row>
    <row r="15" spans="1:29">
      <c r="A15" s="2"/>
      <c r="B15" s="18"/>
      <c r="C15" s="18"/>
      <c r="D15" s="18"/>
      <c r="E15" s="18"/>
      <c r="F15" s="18"/>
      <c r="G15" s="18"/>
      <c r="H15" s="18"/>
      <c r="I15" s="1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1:29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spans="1:29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  <row r="993" spans="1:29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</row>
    <row r="994" spans="1:29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</row>
    <row r="995" spans="1:29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</row>
    <row r="996" spans="1:29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</row>
    <row r="997" spans="1:29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</row>
    <row r="998" spans="1:29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</row>
    <row r="999" spans="1:2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</row>
    <row r="1000" spans="1:29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</row>
  </sheetData>
  <mergeCells count="2">
    <mergeCell ref="A1:I1"/>
    <mergeCell ref="A13:I13"/>
  </mergeCells>
  <pageMargins left="0.25" right="0.25" top="0.75" bottom="0.75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1:Z1000"/>
  <sheetViews>
    <sheetView workbookViewId="0">
      <selection sqref="A1:E27"/>
    </sheetView>
  </sheetViews>
  <sheetFormatPr baseColWidth="10" defaultColWidth="14.42578125" defaultRowHeight="15" customHeight="1"/>
  <cols>
    <col min="1" max="1" width="8.85546875" customWidth="1"/>
    <col min="2" max="2" width="45.7109375" customWidth="1"/>
    <col min="3" max="26" width="8.85546875" customWidth="1"/>
  </cols>
  <sheetData>
    <row r="1" spans="1:26" ht="20.25" customHeight="1">
      <c r="A1" s="206" t="s">
        <v>157</v>
      </c>
      <c r="B1" s="196"/>
      <c r="C1" s="196"/>
      <c r="D1" s="196"/>
      <c r="E1" s="197"/>
      <c r="F1" s="2"/>
      <c r="G1" s="2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" customHeight="1">
      <c r="A2" s="204"/>
      <c r="B2" s="197"/>
      <c r="C2" s="121" t="s">
        <v>158</v>
      </c>
      <c r="D2" s="103" t="s">
        <v>23</v>
      </c>
      <c r="E2" s="122" t="s">
        <v>159</v>
      </c>
      <c r="F2" s="2"/>
      <c r="G2" s="2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1.25" customHeight="1">
      <c r="A3" s="207" t="s">
        <v>90</v>
      </c>
      <c r="B3" s="123" t="s">
        <v>160</v>
      </c>
      <c r="C3" s="124">
        <v>162735</v>
      </c>
      <c r="D3" s="125">
        <f t="shared" ref="D3:D14" si="0">C3*100/$C$3</f>
        <v>100</v>
      </c>
      <c r="E3" s="93" t="s">
        <v>277</v>
      </c>
      <c r="F3" s="2"/>
      <c r="G3" s="2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01"/>
      <c r="B4" s="126" t="s">
        <v>161</v>
      </c>
      <c r="C4" s="127">
        <f>SUM(C5:C14)</f>
        <v>97754</v>
      </c>
      <c r="D4" s="128">
        <f t="shared" si="0"/>
        <v>60.069438043444862</v>
      </c>
      <c r="E4" s="93" t="s">
        <v>277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01"/>
      <c r="B5" s="95" t="s">
        <v>162</v>
      </c>
      <c r="C5" s="129">
        <v>23826</v>
      </c>
      <c r="D5" s="130">
        <f t="shared" si="0"/>
        <v>14.640980735551663</v>
      </c>
      <c r="E5" s="131">
        <f>D5</f>
        <v>14.640980735551663</v>
      </c>
      <c r="F5" s="2"/>
      <c r="G5" s="2"/>
      <c r="H5" s="45"/>
      <c r="I5" s="45"/>
      <c r="J5" s="46"/>
      <c r="K5" s="47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01"/>
      <c r="B6" s="95" t="s">
        <v>163</v>
      </c>
      <c r="C6" s="129">
        <v>23707</v>
      </c>
      <c r="D6" s="130">
        <f t="shared" si="0"/>
        <v>14.567855716348665</v>
      </c>
      <c r="E6" s="131">
        <f t="shared" ref="E6:E14" si="1">E5+D6</f>
        <v>29.208836451900329</v>
      </c>
      <c r="F6" s="2"/>
      <c r="G6" s="2"/>
      <c r="H6" s="45"/>
      <c r="I6" s="45"/>
      <c r="J6" s="46"/>
      <c r="K6" s="4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1.25" customHeight="1">
      <c r="A7" s="201"/>
      <c r="B7" s="95" t="s">
        <v>164</v>
      </c>
      <c r="C7" s="129">
        <v>17771</v>
      </c>
      <c r="D7" s="130">
        <f t="shared" si="0"/>
        <v>10.920207699634375</v>
      </c>
      <c r="E7" s="131">
        <f t="shared" si="1"/>
        <v>40.1290441515347</v>
      </c>
      <c r="F7" s="2"/>
      <c r="G7" s="2"/>
      <c r="H7" s="45"/>
      <c r="I7" s="45"/>
      <c r="J7" s="46"/>
      <c r="K7" s="47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01"/>
      <c r="B8" s="95" t="s">
        <v>165</v>
      </c>
      <c r="C8" s="129">
        <v>7002</v>
      </c>
      <c r="D8" s="130">
        <f t="shared" si="0"/>
        <v>4.3027007097428331</v>
      </c>
      <c r="E8" s="131">
        <f t="shared" si="1"/>
        <v>44.431744861277537</v>
      </c>
      <c r="F8" s="2"/>
      <c r="G8" s="2"/>
      <c r="H8" s="45"/>
      <c r="I8" s="45"/>
      <c r="J8" s="46"/>
      <c r="K8" s="4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01"/>
      <c r="B9" s="95" t="s">
        <v>166</v>
      </c>
      <c r="C9" s="129">
        <v>6237</v>
      </c>
      <c r="D9" s="130">
        <f t="shared" si="0"/>
        <v>3.8326113005806985</v>
      </c>
      <c r="E9" s="131">
        <f t="shared" si="1"/>
        <v>48.264356161858238</v>
      </c>
      <c r="F9" s="2"/>
      <c r="G9" s="2"/>
      <c r="H9" s="45"/>
      <c r="I9" s="45"/>
      <c r="J9" s="46"/>
      <c r="K9" s="47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01"/>
      <c r="B10" s="95" t="s">
        <v>167</v>
      </c>
      <c r="C10" s="129">
        <v>5665</v>
      </c>
      <c r="D10" s="130">
        <f t="shared" si="0"/>
        <v>3.4811196116385537</v>
      </c>
      <c r="E10" s="131">
        <f t="shared" si="1"/>
        <v>51.745475773496793</v>
      </c>
      <c r="F10" s="2"/>
      <c r="G10" s="2"/>
      <c r="H10" s="45"/>
      <c r="I10" s="45"/>
      <c r="J10" s="46"/>
      <c r="K10" s="47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01"/>
      <c r="B11" s="95" t="s">
        <v>168</v>
      </c>
      <c r="C11" s="129">
        <v>3963</v>
      </c>
      <c r="D11" s="130">
        <f t="shared" si="0"/>
        <v>2.4352474882477648</v>
      </c>
      <c r="E11" s="131">
        <f t="shared" si="1"/>
        <v>54.180723261744561</v>
      </c>
      <c r="F11" s="2"/>
      <c r="G11" s="2"/>
      <c r="H11" s="45"/>
      <c r="I11" s="45"/>
      <c r="J11" s="46"/>
      <c r="K11" s="47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01"/>
      <c r="B12" s="95" t="s">
        <v>169</v>
      </c>
      <c r="C12" s="129">
        <v>3931</v>
      </c>
      <c r="D12" s="130">
        <f t="shared" si="0"/>
        <v>2.4155836175377146</v>
      </c>
      <c r="E12" s="131">
        <f t="shared" si="1"/>
        <v>56.596306879282274</v>
      </c>
      <c r="F12" s="2"/>
      <c r="G12" s="2"/>
      <c r="H12" s="45"/>
      <c r="I12" s="45"/>
      <c r="J12" s="46"/>
      <c r="K12" s="4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01"/>
      <c r="B13" s="132" t="s">
        <v>170</v>
      </c>
      <c r="C13" s="129">
        <v>3022</v>
      </c>
      <c r="D13" s="130">
        <f t="shared" si="0"/>
        <v>1.8570067901803546</v>
      </c>
      <c r="E13" s="131">
        <f t="shared" si="1"/>
        <v>58.453313669462631</v>
      </c>
      <c r="F13" s="2"/>
      <c r="G13" s="2"/>
      <c r="H13" s="45"/>
      <c r="I13" s="45"/>
      <c r="J13" s="46"/>
      <c r="K13" s="47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02"/>
      <c r="B14" s="95" t="s">
        <v>171</v>
      </c>
      <c r="C14" s="129">
        <v>2630</v>
      </c>
      <c r="D14" s="130">
        <f t="shared" si="0"/>
        <v>1.6161243739822411</v>
      </c>
      <c r="E14" s="131">
        <f t="shared" si="1"/>
        <v>60.069438043444869</v>
      </c>
      <c r="F14" s="2"/>
      <c r="G14" s="2"/>
      <c r="H14" s="45"/>
      <c r="I14" s="45"/>
      <c r="J14" s="46"/>
      <c r="K14" s="4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1.25" customHeight="1">
      <c r="A15" s="207" t="s">
        <v>89</v>
      </c>
      <c r="B15" s="123" t="s">
        <v>172</v>
      </c>
      <c r="C15" s="133">
        <v>194630</v>
      </c>
      <c r="D15" s="134">
        <f t="shared" ref="D15:D26" si="2">C15*100/$C$15</f>
        <v>100</v>
      </c>
      <c r="E15" s="93" t="s">
        <v>277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01"/>
      <c r="B16" s="126" t="s">
        <v>161</v>
      </c>
      <c r="C16" s="135">
        <f>SUM(C17:C26)</f>
        <v>95149</v>
      </c>
      <c r="D16" s="136">
        <f t="shared" si="2"/>
        <v>48.887119149154806</v>
      </c>
      <c r="E16" s="93" t="s">
        <v>277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01"/>
      <c r="B17" s="117" t="s">
        <v>173</v>
      </c>
      <c r="C17" s="108">
        <v>22931</v>
      </c>
      <c r="D17" s="109">
        <f t="shared" si="2"/>
        <v>11.781842470328316</v>
      </c>
      <c r="E17" s="137">
        <f>D17</f>
        <v>11.781842470328316</v>
      </c>
      <c r="F17" s="2"/>
      <c r="G17" s="45"/>
      <c r="H17" s="45"/>
      <c r="I17" s="46"/>
      <c r="J17" s="4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01"/>
      <c r="B18" s="117" t="s">
        <v>174</v>
      </c>
      <c r="C18" s="108">
        <v>18500</v>
      </c>
      <c r="D18" s="109">
        <f t="shared" si="2"/>
        <v>9.5052150233776906</v>
      </c>
      <c r="E18" s="109">
        <f t="shared" ref="E18:E26" si="3">E17+D18</f>
        <v>21.287057493706008</v>
      </c>
      <c r="F18" s="2"/>
      <c r="G18" s="45"/>
      <c r="H18" s="45"/>
      <c r="I18" s="46"/>
      <c r="J18" s="4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01"/>
      <c r="B19" s="117" t="s">
        <v>175</v>
      </c>
      <c r="C19" s="108">
        <v>11484</v>
      </c>
      <c r="D19" s="109">
        <f t="shared" si="2"/>
        <v>5.9004264501875356</v>
      </c>
      <c r="E19" s="109">
        <f t="shared" si="3"/>
        <v>27.187483943893543</v>
      </c>
      <c r="F19" s="2"/>
      <c r="G19" s="45"/>
      <c r="H19" s="45"/>
      <c r="I19" s="46"/>
      <c r="J19" s="4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01"/>
      <c r="B20" s="117" t="s">
        <v>176</v>
      </c>
      <c r="C20" s="108">
        <v>8258</v>
      </c>
      <c r="D20" s="109">
        <f t="shared" si="2"/>
        <v>4.2429224682731332</v>
      </c>
      <c r="E20" s="109">
        <f t="shared" si="3"/>
        <v>31.430406412166676</v>
      </c>
      <c r="F20" s="2"/>
      <c r="G20" s="45"/>
      <c r="H20" s="45"/>
      <c r="I20" s="46"/>
      <c r="J20" s="4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01"/>
      <c r="B21" s="117" t="s">
        <v>167</v>
      </c>
      <c r="C21" s="108">
        <v>7713</v>
      </c>
      <c r="D21" s="109">
        <f t="shared" si="2"/>
        <v>3.9629039716384935</v>
      </c>
      <c r="E21" s="109">
        <f t="shared" si="3"/>
        <v>35.393310383805172</v>
      </c>
      <c r="F21" s="2"/>
      <c r="G21" s="45"/>
      <c r="H21" s="45"/>
      <c r="I21" s="46"/>
      <c r="J21" s="4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01"/>
      <c r="B22" s="117" t="s">
        <v>177</v>
      </c>
      <c r="C22" s="108">
        <v>6608</v>
      </c>
      <c r="D22" s="109">
        <f t="shared" si="2"/>
        <v>3.3951600472691772</v>
      </c>
      <c r="E22" s="109">
        <f t="shared" si="3"/>
        <v>38.788470431074352</v>
      </c>
      <c r="F22" s="2"/>
      <c r="G22" s="45"/>
      <c r="H22" s="45"/>
      <c r="I22" s="46"/>
      <c r="J22" s="4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01"/>
      <c r="B23" s="117" t="s">
        <v>178</v>
      </c>
      <c r="C23" s="108">
        <v>6045</v>
      </c>
      <c r="D23" s="109">
        <f t="shared" si="2"/>
        <v>3.105893233314494</v>
      </c>
      <c r="E23" s="109">
        <f t="shared" si="3"/>
        <v>41.894363664388848</v>
      </c>
      <c r="F23" s="2"/>
      <c r="G23" s="45"/>
      <c r="H23" s="45"/>
      <c r="I23" s="46"/>
      <c r="J23" s="47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01"/>
      <c r="B24" s="117" t="s">
        <v>179</v>
      </c>
      <c r="C24" s="108">
        <v>4974</v>
      </c>
      <c r="D24" s="109">
        <f t="shared" si="2"/>
        <v>2.5556183527719263</v>
      </c>
      <c r="E24" s="109">
        <f t="shared" si="3"/>
        <v>44.449982017160778</v>
      </c>
      <c r="F24" s="2"/>
      <c r="G24" s="45"/>
      <c r="H24" s="45"/>
      <c r="I24" s="46"/>
      <c r="J24" s="47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01"/>
      <c r="B25" s="117" t="s">
        <v>163</v>
      </c>
      <c r="C25" s="108">
        <v>4898</v>
      </c>
      <c r="D25" s="109">
        <f t="shared" si="2"/>
        <v>2.5165699018650773</v>
      </c>
      <c r="E25" s="109">
        <f t="shared" si="3"/>
        <v>46.966551919025854</v>
      </c>
      <c r="F25" s="2"/>
      <c r="G25" s="45"/>
      <c r="H25" s="45"/>
      <c r="I25" s="46"/>
      <c r="J25" s="47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02"/>
      <c r="B26" s="117" t="s">
        <v>180</v>
      </c>
      <c r="C26" s="108">
        <v>3738</v>
      </c>
      <c r="D26" s="109">
        <f t="shared" si="2"/>
        <v>1.9205672301289627</v>
      </c>
      <c r="E26" s="109">
        <f t="shared" si="3"/>
        <v>48.887119149154813</v>
      </c>
      <c r="F26" s="2"/>
      <c r="G26" s="45"/>
      <c r="H26" s="45"/>
      <c r="I26" s="46"/>
      <c r="J26" s="47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08" t="s">
        <v>101</v>
      </c>
      <c r="B27" s="199"/>
      <c r="C27" s="199"/>
      <c r="D27" s="199"/>
      <c r="E27" s="199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0"/>
      <c r="C28" s="20"/>
      <c r="D28" s="20"/>
      <c r="E28" s="20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0"/>
      <c r="C29" s="48"/>
      <c r="D29" s="20"/>
      <c r="E29" s="20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0"/>
      <c r="C30" s="42"/>
      <c r="D30" s="20"/>
      <c r="E30" s="20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0"/>
      <c r="C31" s="42"/>
      <c r="D31" s="20"/>
      <c r="E31" s="20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0"/>
      <c r="C32" s="20"/>
      <c r="D32" s="20"/>
      <c r="E32" s="20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0"/>
      <c r="C33" s="20"/>
      <c r="D33" s="20"/>
      <c r="E33" s="20"/>
      <c r="F33" s="20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0"/>
      <c r="C34" s="20"/>
      <c r="D34" s="20"/>
      <c r="E34" s="42"/>
      <c r="F34" s="4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0"/>
      <c r="C35" s="20"/>
      <c r="D35" s="20"/>
      <c r="E35" s="20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0"/>
      <c r="C36" s="20"/>
      <c r="D36" s="20"/>
      <c r="E36" s="20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0"/>
      <c r="C37" s="20"/>
      <c r="D37" s="20"/>
      <c r="E37" s="20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0"/>
      <c r="C38" s="20"/>
      <c r="D38" s="20"/>
      <c r="E38" s="20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0"/>
      <c r="C39" s="20"/>
      <c r="D39" s="20"/>
      <c r="E39" s="20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0"/>
      <c r="C40" s="20"/>
      <c r="D40" s="20"/>
      <c r="E40" s="20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0"/>
      <c r="C41" s="20"/>
      <c r="D41" s="20"/>
      <c r="E41" s="20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0"/>
      <c r="C42" s="20"/>
      <c r="D42" s="20"/>
      <c r="E42" s="20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0"/>
      <c r="C43" s="20"/>
      <c r="D43" s="20"/>
      <c r="E43" s="20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0"/>
      <c r="C44" s="20"/>
      <c r="D44" s="20"/>
      <c r="E44" s="20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0"/>
      <c r="C45" s="20"/>
      <c r="D45" s="20"/>
      <c r="E45" s="20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0"/>
      <c r="C46" s="20"/>
      <c r="D46" s="20"/>
      <c r="E46" s="20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0"/>
      <c r="C47" s="20"/>
      <c r="D47" s="20"/>
      <c r="E47" s="20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0"/>
      <c r="C48" s="20"/>
      <c r="D48" s="20"/>
      <c r="E48" s="20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0"/>
      <c r="C49" s="20"/>
      <c r="D49" s="20"/>
      <c r="E49" s="20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0"/>
      <c r="C50" s="20"/>
      <c r="D50" s="20"/>
      <c r="E50" s="20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0"/>
      <c r="C51" s="20"/>
      <c r="D51" s="20"/>
      <c r="E51" s="20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0"/>
      <c r="C52" s="20"/>
      <c r="D52" s="20"/>
      <c r="E52" s="20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0"/>
      <c r="C53" s="20"/>
      <c r="D53" s="20"/>
      <c r="E53" s="20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0"/>
      <c r="C54" s="20"/>
      <c r="D54" s="20"/>
      <c r="E54" s="20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0"/>
      <c r="C55" s="20"/>
      <c r="D55" s="20"/>
      <c r="E55" s="20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0"/>
      <c r="C56" s="20"/>
      <c r="D56" s="20"/>
      <c r="E56" s="20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0"/>
      <c r="C57" s="20"/>
      <c r="D57" s="20"/>
      <c r="E57" s="20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0"/>
      <c r="C58" s="20"/>
      <c r="D58" s="20"/>
      <c r="E58" s="20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0"/>
      <c r="C59" s="20"/>
      <c r="D59" s="20"/>
      <c r="E59" s="20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0"/>
      <c r="C60" s="20"/>
      <c r="D60" s="20"/>
      <c r="E60" s="20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0"/>
      <c r="C61" s="20"/>
      <c r="D61" s="20"/>
      <c r="E61" s="20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0"/>
      <c r="C62" s="20"/>
      <c r="D62" s="20"/>
      <c r="E62" s="20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0"/>
      <c r="C63" s="20"/>
      <c r="D63" s="20"/>
      <c r="E63" s="20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0"/>
      <c r="C64" s="20"/>
      <c r="D64" s="20"/>
      <c r="E64" s="20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0"/>
      <c r="C65" s="20"/>
      <c r="D65" s="20"/>
      <c r="E65" s="20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0"/>
      <c r="C66" s="20"/>
      <c r="D66" s="20"/>
      <c r="E66" s="20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0"/>
      <c r="C67" s="20"/>
      <c r="D67" s="20"/>
      <c r="E67" s="20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0"/>
      <c r="C68" s="20"/>
      <c r="D68" s="20"/>
      <c r="E68" s="20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0"/>
      <c r="C69" s="20"/>
      <c r="D69" s="20"/>
      <c r="E69" s="20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0"/>
      <c r="C70" s="20"/>
      <c r="D70" s="20"/>
      <c r="E70" s="20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0"/>
      <c r="C71" s="20"/>
      <c r="D71" s="20"/>
      <c r="E71" s="20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0"/>
      <c r="C72" s="20"/>
      <c r="D72" s="20"/>
      <c r="E72" s="20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0"/>
      <c r="C73" s="20"/>
      <c r="D73" s="20"/>
      <c r="E73" s="20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0"/>
      <c r="C74" s="20"/>
      <c r="D74" s="20"/>
      <c r="E74" s="20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0"/>
      <c r="C75" s="20"/>
      <c r="D75" s="20"/>
      <c r="E75" s="20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0"/>
      <c r="C76" s="20"/>
      <c r="D76" s="20"/>
      <c r="E76" s="20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0"/>
      <c r="C77" s="20"/>
      <c r="D77" s="20"/>
      <c r="E77" s="20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0"/>
      <c r="C78" s="20"/>
      <c r="D78" s="20"/>
      <c r="E78" s="20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0"/>
      <c r="C79" s="20"/>
      <c r="D79" s="20"/>
      <c r="E79" s="20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0"/>
      <c r="C80" s="20"/>
      <c r="D80" s="20"/>
      <c r="E80" s="20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0"/>
      <c r="C81" s="20"/>
      <c r="D81" s="20"/>
      <c r="E81" s="20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0"/>
      <c r="C82" s="20"/>
      <c r="D82" s="20"/>
      <c r="E82" s="20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0"/>
      <c r="C83" s="20"/>
      <c r="D83" s="20"/>
      <c r="E83" s="20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0"/>
      <c r="C84" s="20"/>
      <c r="D84" s="20"/>
      <c r="E84" s="20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0"/>
      <c r="C85" s="20"/>
      <c r="D85" s="20"/>
      <c r="E85" s="20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0"/>
      <c r="C86" s="20"/>
      <c r="D86" s="20"/>
      <c r="E86" s="20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0"/>
      <c r="C87" s="20"/>
      <c r="D87" s="20"/>
      <c r="E87" s="20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0"/>
      <c r="C88" s="20"/>
      <c r="D88" s="20"/>
      <c r="E88" s="20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0"/>
      <c r="C89" s="20"/>
      <c r="D89" s="20"/>
      <c r="E89" s="20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0"/>
      <c r="C90" s="20"/>
      <c r="D90" s="20"/>
      <c r="E90" s="20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0"/>
      <c r="C91" s="20"/>
      <c r="D91" s="20"/>
      <c r="E91" s="20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0"/>
      <c r="C92" s="20"/>
      <c r="D92" s="20"/>
      <c r="E92" s="20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0"/>
      <c r="C93" s="20"/>
      <c r="D93" s="20"/>
      <c r="E93" s="20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0"/>
      <c r="C94" s="20"/>
      <c r="D94" s="20"/>
      <c r="E94" s="20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0"/>
      <c r="C95" s="20"/>
      <c r="D95" s="20"/>
      <c r="E95" s="20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0"/>
      <c r="C96" s="20"/>
      <c r="D96" s="20"/>
      <c r="E96" s="20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0"/>
      <c r="C97" s="20"/>
      <c r="D97" s="20"/>
      <c r="E97" s="20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0"/>
      <c r="C98" s="20"/>
      <c r="D98" s="20"/>
      <c r="E98" s="20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0"/>
      <c r="C99" s="20"/>
      <c r="D99" s="20"/>
      <c r="E99" s="20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0"/>
      <c r="C100" s="20"/>
      <c r="D100" s="20"/>
      <c r="E100" s="20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0"/>
      <c r="C101" s="20"/>
      <c r="D101" s="20"/>
      <c r="E101" s="20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0"/>
      <c r="C102" s="20"/>
      <c r="D102" s="20"/>
      <c r="E102" s="20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0"/>
      <c r="C103" s="20"/>
      <c r="D103" s="20"/>
      <c r="E103" s="20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0"/>
      <c r="C104" s="20"/>
      <c r="D104" s="20"/>
      <c r="E104" s="20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0"/>
      <c r="C105" s="20"/>
      <c r="D105" s="20"/>
      <c r="E105" s="20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0"/>
      <c r="C106" s="20"/>
      <c r="D106" s="20"/>
      <c r="E106" s="20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0"/>
      <c r="C107" s="20"/>
      <c r="D107" s="20"/>
      <c r="E107" s="20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0"/>
      <c r="C108" s="20"/>
      <c r="D108" s="20"/>
      <c r="E108" s="20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0"/>
      <c r="C109" s="20"/>
      <c r="D109" s="20"/>
      <c r="E109" s="20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0"/>
      <c r="C110" s="20"/>
      <c r="D110" s="20"/>
      <c r="E110" s="20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0"/>
      <c r="C111" s="20"/>
      <c r="D111" s="20"/>
      <c r="E111" s="20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0"/>
      <c r="C112" s="20"/>
      <c r="D112" s="20"/>
      <c r="E112" s="20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0"/>
      <c r="C113" s="20"/>
      <c r="D113" s="20"/>
      <c r="E113" s="20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0"/>
      <c r="C114" s="20"/>
      <c r="D114" s="20"/>
      <c r="E114" s="20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0"/>
      <c r="C115" s="20"/>
      <c r="D115" s="20"/>
      <c r="E115" s="20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0"/>
      <c r="C116" s="20"/>
      <c r="D116" s="20"/>
      <c r="E116" s="20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0"/>
      <c r="C117" s="20"/>
      <c r="D117" s="20"/>
      <c r="E117" s="20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0"/>
      <c r="C118" s="20"/>
      <c r="D118" s="20"/>
      <c r="E118" s="20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0"/>
      <c r="C119" s="20"/>
      <c r="D119" s="20"/>
      <c r="E119" s="20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0"/>
      <c r="C120" s="20"/>
      <c r="D120" s="20"/>
      <c r="E120" s="20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0"/>
      <c r="C121" s="20"/>
      <c r="D121" s="20"/>
      <c r="E121" s="20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0"/>
      <c r="C122" s="20"/>
      <c r="D122" s="20"/>
      <c r="E122" s="20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0"/>
      <c r="C123" s="20"/>
      <c r="D123" s="20"/>
      <c r="E123" s="20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0"/>
      <c r="C124" s="20"/>
      <c r="D124" s="20"/>
      <c r="E124" s="20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0"/>
      <c r="C125" s="20"/>
      <c r="D125" s="20"/>
      <c r="E125" s="20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0"/>
      <c r="C126" s="20"/>
      <c r="D126" s="20"/>
      <c r="E126" s="20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0"/>
      <c r="C127" s="20"/>
      <c r="D127" s="20"/>
      <c r="E127" s="20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0"/>
      <c r="C128" s="20"/>
      <c r="D128" s="20"/>
      <c r="E128" s="20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0"/>
      <c r="C129" s="20"/>
      <c r="D129" s="20"/>
      <c r="E129" s="20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0"/>
      <c r="C130" s="20"/>
      <c r="D130" s="20"/>
      <c r="E130" s="20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0"/>
      <c r="C131" s="20"/>
      <c r="D131" s="20"/>
      <c r="E131" s="20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0"/>
      <c r="C132" s="20"/>
      <c r="D132" s="20"/>
      <c r="E132" s="20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0"/>
      <c r="C133" s="20"/>
      <c r="D133" s="20"/>
      <c r="E133" s="20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0"/>
      <c r="C134" s="20"/>
      <c r="D134" s="20"/>
      <c r="E134" s="20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0"/>
      <c r="C135" s="20"/>
      <c r="D135" s="20"/>
      <c r="E135" s="20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0"/>
      <c r="C136" s="20"/>
      <c r="D136" s="20"/>
      <c r="E136" s="20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0"/>
      <c r="C137" s="20"/>
      <c r="D137" s="20"/>
      <c r="E137" s="20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0"/>
      <c r="C138" s="20"/>
      <c r="D138" s="20"/>
      <c r="E138" s="20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0"/>
      <c r="C139" s="20"/>
      <c r="D139" s="20"/>
      <c r="E139" s="20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0"/>
      <c r="C140" s="20"/>
      <c r="D140" s="20"/>
      <c r="E140" s="20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0"/>
      <c r="C141" s="20"/>
      <c r="D141" s="20"/>
      <c r="E141" s="20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0"/>
      <c r="C142" s="20"/>
      <c r="D142" s="20"/>
      <c r="E142" s="20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0"/>
      <c r="C143" s="20"/>
      <c r="D143" s="20"/>
      <c r="E143" s="20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0"/>
      <c r="C144" s="20"/>
      <c r="D144" s="20"/>
      <c r="E144" s="20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0"/>
      <c r="C145" s="20"/>
      <c r="D145" s="20"/>
      <c r="E145" s="20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0"/>
      <c r="C146" s="20"/>
      <c r="D146" s="20"/>
      <c r="E146" s="20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0"/>
      <c r="C147" s="20"/>
      <c r="D147" s="20"/>
      <c r="E147" s="20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0"/>
      <c r="C148" s="20"/>
      <c r="D148" s="20"/>
      <c r="E148" s="20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0"/>
      <c r="C149" s="20"/>
      <c r="D149" s="20"/>
      <c r="E149" s="20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0"/>
      <c r="C150" s="20"/>
      <c r="D150" s="20"/>
      <c r="E150" s="20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0"/>
      <c r="C151" s="20"/>
      <c r="D151" s="20"/>
      <c r="E151" s="20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0"/>
      <c r="C152" s="20"/>
      <c r="D152" s="20"/>
      <c r="E152" s="20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0"/>
      <c r="C153" s="20"/>
      <c r="D153" s="20"/>
      <c r="E153" s="20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0"/>
      <c r="C154" s="20"/>
      <c r="D154" s="20"/>
      <c r="E154" s="20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0"/>
      <c r="C155" s="20"/>
      <c r="D155" s="20"/>
      <c r="E155" s="20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0"/>
      <c r="C156" s="20"/>
      <c r="D156" s="20"/>
      <c r="E156" s="20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0"/>
      <c r="C157" s="20"/>
      <c r="D157" s="20"/>
      <c r="E157" s="20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0"/>
      <c r="C158" s="20"/>
      <c r="D158" s="20"/>
      <c r="E158" s="20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0"/>
      <c r="C159" s="20"/>
      <c r="D159" s="20"/>
      <c r="E159" s="20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0"/>
      <c r="C160" s="20"/>
      <c r="D160" s="20"/>
      <c r="E160" s="20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0"/>
      <c r="C161" s="20"/>
      <c r="D161" s="20"/>
      <c r="E161" s="20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0"/>
      <c r="C162" s="20"/>
      <c r="D162" s="20"/>
      <c r="E162" s="20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0"/>
      <c r="C163" s="20"/>
      <c r="D163" s="20"/>
      <c r="E163" s="20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0"/>
      <c r="C164" s="20"/>
      <c r="D164" s="20"/>
      <c r="E164" s="20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0"/>
      <c r="C165" s="20"/>
      <c r="D165" s="20"/>
      <c r="E165" s="20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0"/>
      <c r="C166" s="20"/>
      <c r="D166" s="20"/>
      <c r="E166" s="20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0"/>
      <c r="C167" s="20"/>
      <c r="D167" s="20"/>
      <c r="E167" s="20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0"/>
      <c r="C168" s="20"/>
      <c r="D168" s="20"/>
      <c r="E168" s="20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0"/>
      <c r="C169" s="20"/>
      <c r="D169" s="20"/>
      <c r="E169" s="20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0"/>
      <c r="C170" s="20"/>
      <c r="D170" s="20"/>
      <c r="E170" s="20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0"/>
      <c r="C171" s="20"/>
      <c r="D171" s="20"/>
      <c r="E171" s="20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0"/>
      <c r="C172" s="20"/>
      <c r="D172" s="20"/>
      <c r="E172" s="20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0"/>
      <c r="C173" s="20"/>
      <c r="D173" s="20"/>
      <c r="E173" s="20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0"/>
      <c r="C174" s="20"/>
      <c r="D174" s="20"/>
      <c r="E174" s="20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0"/>
      <c r="C175" s="20"/>
      <c r="D175" s="20"/>
      <c r="E175" s="20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0"/>
      <c r="C176" s="20"/>
      <c r="D176" s="20"/>
      <c r="E176" s="20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0"/>
      <c r="C177" s="20"/>
      <c r="D177" s="20"/>
      <c r="E177" s="20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0"/>
      <c r="C178" s="20"/>
      <c r="D178" s="20"/>
      <c r="E178" s="20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0"/>
      <c r="C179" s="20"/>
      <c r="D179" s="20"/>
      <c r="E179" s="20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0"/>
      <c r="C180" s="20"/>
      <c r="D180" s="20"/>
      <c r="E180" s="20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0"/>
      <c r="C181" s="20"/>
      <c r="D181" s="20"/>
      <c r="E181" s="20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0"/>
      <c r="C182" s="20"/>
      <c r="D182" s="20"/>
      <c r="E182" s="20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0"/>
      <c r="C183" s="20"/>
      <c r="D183" s="20"/>
      <c r="E183" s="20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0"/>
      <c r="C184" s="20"/>
      <c r="D184" s="20"/>
      <c r="E184" s="20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0"/>
      <c r="C185" s="20"/>
      <c r="D185" s="20"/>
      <c r="E185" s="20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0"/>
      <c r="C186" s="20"/>
      <c r="D186" s="20"/>
      <c r="E186" s="20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0"/>
      <c r="C187" s="20"/>
      <c r="D187" s="20"/>
      <c r="E187" s="20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0"/>
      <c r="C188" s="20"/>
      <c r="D188" s="20"/>
      <c r="E188" s="20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0"/>
      <c r="C189" s="20"/>
      <c r="D189" s="20"/>
      <c r="E189" s="20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0"/>
      <c r="C190" s="20"/>
      <c r="D190" s="20"/>
      <c r="E190" s="20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0"/>
      <c r="C191" s="20"/>
      <c r="D191" s="20"/>
      <c r="E191" s="20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0"/>
      <c r="C192" s="20"/>
      <c r="D192" s="20"/>
      <c r="E192" s="20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0"/>
      <c r="C193" s="20"/>
      <c r="D193" s="20"/>
      <c r="E193" s="20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0"/>
      <c r="C194" s="20"/>
      <c r="D194" s="20"/>
      <c r="E194" s="20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0"/>
      <c r="C195" s="20"/>
      <c r="D195" s="20"/>
      <c r="E195" s="20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0"/>
      <c r="C196" s="20"/>
      <c r="D196" s="20"/>
      <c r="E196" s="20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0"/>
      <c r="C197" s="20"/>
      <c r="D197" s="20"/>
      <c r="E197" s="20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0"/>
      <c r="C198" s="20"/>
      <c r="D198" s="20"/>
      <c r="E198" s="20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0"/>
      <c r="C199" s="20"/>
      <c r="D199" s="20"/>
      <c r="E199" s="20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0"/>
      <c r="C200" s="20"/>
      <c r="D200" s="20"/>
      <c r="E200" s="20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0"/>
      <c r="C201" s="20"/>
      <c r="D201" s="20"/>
      <c r="E201" s="20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0"/>
      <c r="C202" s="20"/>
      <c r="D202" s="20"/>
      <c r="E202" s="20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0"/>
      <c r="C203" s="20"/>
      <c r="D203" s="20"/>
      <c r="E203" s="20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0"/>
      <c r="C204" s="20"/>
      <c r="D204" s="20"/>
      <c r="E204" s="20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0"/>
      <c r="C205" s="20"/>
      <c r="D205" s="20"/>
      <c r="E205" s="20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0"/>
      <c r="C206" s="20"/>
      <c r="D206" s="20"/>
      <c r="E206" s="20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0"/>
      <c r="C207" s="20"/>
      <c r="D207" s="20"/>
      <c r="E207" s="20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0"/>
      <c r="C208" s="20"/>
      <c r="D208" s="20"/>
      <c r="E208" s="20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0"/>
      <c r="C209" s="20"/>
      <c r="D209" s="20"/>
      <c r="E209" s="20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0"/>
      <c r="C210" s="20"/>
      <c r="D210" s="20"/>
      <c r="E210" s="20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0"/>
      <c r="C211" s="20"/>
      <c r="D211" s="20"/>
      <c r="E211" s="20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0"/>
      <c r="C212" s="20"/>
      <c r="D212" s="20"/>
      <c r="E212" s="20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0"/>
      <c r="C213" s="20"/>
      <c r="D213" s="20"/>
      <c r="E213" s="20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0"/>
      <c r="C214" s="20"/>
      <c r="D214" s="20"/>
      <c r="E214" s="20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0"/>
      <c r="C215" s="20"/>
      <c r="D215" s="20"/>
      <c r="E215" s="20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0"/>
      <c r="C216" s="20"/>
      <c r="D216" s="20"/>
      <c r="E216" s="20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0"/>
      <c r="C217" s="20"/>
      <c r="D217" s="20"/>
      <c r="E217" s="20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0"/>
      <c r="C218" s="20"/>
      <c r="D218" s="20"/>
      <c r="E218" s="20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0"/>
      <c r="C219" s="20"/>
      <c r="D219" s="20"/>
      <c r="E219" s="20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0"/>
      <c r="C220" s="20"/>
      <c r="D220" s="20"/>
      <c r="E220" s="20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0"/>
      <c r="C221" s="20"/>
      <c r="D221" s="20"/>
      <c r="E221" s="20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0"/>
      <c r="C222" s="20"/>
      <c r="D222" s="20"/>
      <c r="E222" s="20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0"/>
      <c r="C223" s="20"/>
      <c r="D223" s="20"/>
      <c r="E223" s="20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0"/>
      <c r="C224" s="20"/>
      <c r="D224" s="20"/>
      <c r="E224" s="20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0"/>
      <c r="C225" s="20"/>
      <c r="D225" s="20"/>
      <c r="E225" s="20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0"/>
      <c r="C226" s="20"/>
      <c r="D226" s="20"/>
      <c r="E226" s="20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0"/>
      <c r="C227" s="20"/>
      <c r="D227" s="20"/>
      <c r="E227" s="20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0"/>
      <c r="C228" s="20"/>
      <c r="D228" s="20"/>
      <c r="E228" s="20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0"/>
      <c r="C229" s="20"/>
      <c r="D229" s="20"/>
      <c r="E229" s="20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0"/>
      <c r="C230" s="20"/>
      <c r="D230" s="20"/>
      <c r="E230" s="20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0"/>
      <c r="C231" s="20"/>
      <c r="D231" s="20"/>
      <c r="E231" s="20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0"/>
      <c r="C232" s="20"/>
      <c r="D232" s="20"/>
      <c r="E232" s="20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0"/>
      <c r="C233" s="20"/>
      <c r="D233" s="20"/>
      <c r="E233" s="20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0"/>
      <c r="C234" s="20"/>
      <c r="D234" s="20"/>
      <c r="E234" s="20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0"/>
      <c r="C235" s="20"/>
      <c r="D235" s="20"/>
      <c r="E235" s="20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0"/>
      <c r="C236" s="20"/>
      <c r="D236" s="20"/>
      <c r="E236" s="20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0"/>
      <c r="C237" s="20"/>
      <c r="D237" s="20"/>
      <c r="E237" s="20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0"/>
      <c r="C238" s="20"/>
      <c r="D238" s="20"/>
      <c r="E238" s="20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0"/>
      <c r="C239" s="20"/>
      <c r="D239" s="20"/>
      <c r="E239" s="20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0"/>
      <c r="C240" s="20"/>
      <c r="D240" s="20"/>
      <c r="E240" s="20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0"/>
      <c r="C241" s="20"/>
      <c r="D241" s="20"/>
      <c r="E241" s="20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0"/>
      <c r="C242" s="20"/>
      <c r="D242" s="20"/>
      <c r="E242" s="20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0"/>
      <c r="C243" s="20"/>
      <c r="D243" s="20"/>
      <c r="E243" s="20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0"/>
      <c r="C244" s="20"/>
      <c r="D244" s="20"/>
      <c r="E244" s="20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0"/>
      <c r="C245" s="20"/>
      <c r="D245" s="20"/>
      <c r="E245" s="20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0"/>
      <c r="C246" s="20"/>
      <c r="D246" s="20"/>
      <c r="E246" s="20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0"/>
      <c r="C247" s="20"/>
      <c r="D247" s="20"/>
      <c r="E247" s="20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0"/>
      <c r="C248" s="20"/>
      <c r="D248" s="20"/>
      <c r="E248" s="20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0"/>
      <c r="C249" s="20"/>
      <c r="D249" s="20"/>
      <c r="E249" s="20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0"/>
      <c r="C250" s="20"/>
      <c r="D250" s="20"/>
      <c r="E250" s="20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0"/>
      <c r="C251" s="20"/>
      <c r="D251" s="20"/>
      <c r="E251" s="20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0"/>
      <c r="C252" s="20"/>
      <c r="D252" s="20"/>
      <c r="E252" s="20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0"/>
      <c r="C253" s="20"/>
      <c r="D253" s="20"/>
      <c r="E253" s="20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0"/>
      <c r="C254" s="20"/>
      <c r="D254" s="20"/>
      <c r="E254" s="20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0"/>
      <c r="C255" s="20"/>
      <c r="D255" s="20"/>
      <c r="E255" s="20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0"/>
      <c r="C256" s="20"/>
      <c r="D256" s="20"/>
      <c r="E256" s="20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0"/>
      <c r="C257" s="20"/>
      <c r="D257" s="20"/>
      <c r="E257" s="20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0"/>
      <c r="C258" s="20"/>
      <c r="D258" s="20"/>
      <c r="E258" s="20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0"/>
      <c r="C259" s="20"/>
      <c r="D259" s="20"/>
      <c r="E259" s="20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0"/>
      <c r="C260" s="20"/>
      <c r="D260" s="20"/>
      <c r="E260" s="20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0"/>
      <c r="C261" s="20"/>
      <c r="D261" s="20"/>
      <c r="E261" s="20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0"/>
      <c r="C262" s="20"/>
      <c r="D262" s="20"/>
      <c r="E262" s="20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0"/>
      <c r="C263" s="20"/>
      <c r="D263" s="20"/>
      <c r="E263" s="20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0"/>
      <c r="C264" s="20"/>
      <c r="D264" s="20"/>
      <c r="E264" s="20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0"/>
      <c r="C265" s="20"/>
      <c r="D265" s="20"/>
      <c r="E265" s="20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0"/>
      <c r="C266" s="20"/>
      <c r="D266" s="20"/>
      <c r="E266" s="20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0"/>
      <c r="C267" s="20"/>
      <c r="D267" s="20"/>
      <c r="E267" s="20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0"/>
      <c r="C268" s="20"/>
      <c r="D268" s="20"/>
      <c r="E268" s="20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0"/>
      <c r="C269" s="20"/>
      <c r="D269" s="20"/>
      <c r="E269" s="20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0"/>
      <c r="C270" s="20"/>
      <c r="D270" s="20"/>
      <c r="E270" s="20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0"/>
      <c r="C271" s="20"/>
      <c r="D271" s="20"/>
      <c r="E271" s="20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0"/>
      <c r="C272" s="20"/>
      <c r="D272" s="20"/>
      <c r="E272" s="20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0"/>
      <c r="C273" s="20"/>
      <c r="D273" s="20"/>
      <c r="E273" s="20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0"/>
      <c r="C274" s="20"/>
      <c r="D274" s="20"/>
      <c r="E274" s="20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0"/>
      <c r="C275" s="20"/>
      <c r="D275" s="20"/>
      <c r="E275" s="20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0"/>
      <c r="C276" s="20"/>
      <c r="D276" s="20"/>
      <c r="E276" s="20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0"/>
      <c r="C277" s="20"/>
      <c r="D277" s="20"/>
      <c r="E277" s="20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0"/>
      <c r="C278" s="20"/>
      <c r="D278" s="20"/>
      <c r="E278" s="20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0"/>
      <c r="C279" s="20"/>
      <c r="D279" s="20"/>
      <c r="E279" s="20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0"/>
      <c r="C280" s="20"/>
      <c r="D280" s="20"/>
      <c r="E280" s="20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0"/>
      <c r="C281" s="20"/>
      <c r="D281" s="20"/>
      <c r="E281" s="20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0"/>
      <c r="C282" s="20"/>
      <c r="D282" s="20"/>
      <c r="E282" s="20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0"/>
      <c r="C283" s="20"/>
      <c r="D283" s="20"/>
      <c r="E283" s="20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0"/>
      <c r="C284" s="20"/>
      <c r="D284" s="20"/>
      <c r="E284" s="20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0"/>
      <c r="C285" s="20"/>
      <c r="D285" s="20"/>
      <c r="E285" s="20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0"/>
      <c r="C286" s="20"/>
      <c r="D286" s="20"/>
      <c r="E286" s="20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0"/>
      <c r="C287" s="20"/>
      <c r="D287" s="20"/>
      <c r="E287" s="20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0"/>
      <c r="C288" s="20"/>
      <c r="D288" s="20"/>
      <c r="E288" s="20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0"/>
      <c r="C289" s="20"/>
      <c r="D289" s="20"/>
      <c r="E289" s="20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0"/>
      <c r="C290" s="20"/>
      <c r="D290" s="20"/>
      <c r="E290" s="20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0"/>
      <c r="C291" s="20"/>
      <c r="D291" s="20"/>
      <c r="E291" s="20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0"/>
      <c r="C292" s="20"/>
      <c r="D292" s="20"/>
      <c r="E292" s="20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0"/>
      <c r="C293" s="20"/>
      <c r="D293" s="20"/>
      <c r="E293" s="20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0"/>
      <c r="C294" s="20"/>
      <c r="D294" s="20"/>
      <c r="E294" s="20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0"/>
      <c r="C295" s="20"/>
      <c r="D295" s="20"/>
      <c r="E295" s="20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0"/>
      <c r="C296" s="20"/>
      <c r="D296" s="20"/>
      <c r="E296" s="20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0"/>
      <c r="C297" s="20"/>
      <c r="D297" s="20"/>
      <c r="E297" s="20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0"/>
      <c r="C298" s="20"/>
      <c r="D298" s="20"/>
      <c r="E298" s="20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0"/>
      <c r="C299" s="20"/>
      <c r="D299" s="20"/>
      <c r="E299" s="20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0"/>
      <c r="C300" s="20"/>
      <c r="D300" s="20"/>
      <c r="E300" s="20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0"/>
      <c r="C301" s="20"/>
      <c r="D301" s="20"/>
      <c r="E301" s="20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0"/>
      <c r="C302" s="20"/>
      <c r="D302" s="20"/>
      <c r="E302" s="20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0"/>
      <c r="C303" s="20"/>
      <c r="D303" s="20"/>
      <c r="E303" s="20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0"/>
      <c r="C304" s="20"/>
      <c r="D304" s="20"/>
      <c r="E304" s="20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0"/>
      <c r="C305" s="20"/>
      <c r="D305" s="20"/>
      <c r="E305" s="20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0"/>
      <c r="C306" s="20"/>
      <c r="D306" s="20"/>
      <c r="E306" s="20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0"/>
      <c r="C307" s="20"/>
      <c r="D307" s="20"/>
      <c r="E307" s="20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0"/>
      <c r="C308" s="20"/>
      <c r="D308" s="20"/>
      <c r="E308" s="20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0"/>
      <c r="C309" s="20"/>
      <c r="D309" s="20"/>
      <c r="E309" s="20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0"/>
      <c r="C310" s="20"/>
      <c r="D310" s="20"/>
      <c r="E310" s="20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0"/>
      <c r="C311" s="20"/>
      <c r="D311" s="20"/>
      <c r="E311" s="20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0"/>
      <c r="C312" s="20"/>
      <c r="D312" s="20"/>
      <c r="E312" s="20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0"/>
      <c r="C313" s="20"/>
      <c r="D313" s="20"/>
      <c r="E313" s="20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0"/>
      <c r="C314" s="20"/>
      <c r="D314" s="20"/>
      <c r="E314" s="20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0"/>
      <c r="C315" s="20"/>
      <c r="D315" s="20"/>
      <c r="E315" s="20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0"/>
      <c r="C316" s="20"/>
      <c r="D316" s="20"/>
      <c r="E316" s="20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0"/>
      <c r="C317" s="20"/>
      <c r="D317" s="20"/>
      <c r="E317" s="20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0"/>
      <c r="C318" s="20"/>
      <c r="D318" s="20"/>
      <c r="E318" s="20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0"/>
      <c r="C319" s="20"/>
      <c r="D319" s="20"/>
      <c r="E319" s="20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0"/>
      <c r="C320" s="20"/>
      <c r="D320" s="20"/>
      <c r="E320" s="20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0"/>
      <c r="C321" s="20"/>
      <c r="D321" s="20"/>
      <c r="E321" s="20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0"/>
      <c r="C322" s="20"/>
      <c r="D322" s="20"/>
      <c r="E322" s="20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0"/>
      <c r="C323" s="20"/>
      <c r="D323" s="20"/>
      <c r="E323" s="20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0"/>
      <c r="C324" s="20"/>
      <c r="D324" s="20"/>
      <c r="E324" s="20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0"/>
      <c r="C325" s="20"/>
      <c r="D325" s="20"/>
      <c r="E325" s="20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0"/>
      <c r="C326" s="20"/>
      <c r="D326" s="20"/>
      <c r="E326" s="20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0"/>
      <c r="C327" s="20"/>
      <c r="D327" s="20"/>
      <c r="E327" s="20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0"/>
      <c r="C328" s="20"/>
      <c r="D328" s="20"/>
      <c r="E328" s="20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0"/>
      <c r="C329" s="20"/>
      <c r="D329" s="20"/>
      <c r="E329" s="20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0"/>
      <c r="C330" s="20"/>
      <c r="D330" s="20"/>
      <c r="E330" s="20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0"/>
      <c r="C331" s="20"/>
      <c r="D331" s="20"/>
      <c r="E331" s="20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0"/>
      <c r="C332" s="20"/>
      <c r="D332" s="20"/>
      <c r="E332" s="20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0"/>
      <c r="C333" s="20"/>
      <c r="D333" s="20"/>
      <c r="E333" s="20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0"/>
      <c r="C334" s="20"/>
      <c r="D334" s="20"/>
      <c r="E334" s="20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0"/>
      <c r="C335" s="20"/>
      <c r="D335" s="20"/>
      <c r="E335" s="20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0"/>
      <c r="C336" s="20"/>
      <c r="D336" s="20"/>
      <c r="E336" s="20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0"/>
      <c r="C337" s="20"/>
      <c r="D337" s="20"/>
      <c r="E337" s="20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0"/>
      <c r="C338" s="20"/>
      <c r="D338" s="20"/>
      <c r="E338" s="20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0"/>
      <c r="C339" s="20"/>
      <c r="D339" s="20"/>
      <c r="E339" s="20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0"/>
      <c r="C340" s="20"/>
      <c r="D340" s="20"/>
      <c r="E340" s="20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0"/>
      <c r="C341" s="20"/>
      <c r="D341" s="20"/>
      <c r="E341" s="20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0"/>
      <c r="C342" s="20"/>
      <c r="D342" s="20"/>
      <c r="E342" s="20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0"/>
      <c r="C343" s="20"/>
      <c r="D343" s="20"/>
      <c r="E343" s="20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0"/>
      <c r="C344" s="20"/>
      <c r="D344" s="20"/>
      <c r="E344" s="20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0"/>
      <c r="C345" s="20"/>
      <c r="D345" s="20"/>
      <c r="E345" s="20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0"/>
      <c r="C346" s="20"/>
      <c r="D346" s="20"/>
      <c r="E346" s="20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0"/>
      <c r="C347" s="20"/>
      <c r="D347" s="20"/>
      <c r="E347" s="20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0"/>
      <c r="C348" s="20"/>
      <c r="D348" s="20"/>
      <c r="E348" s="20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0"/>
      <c r="C349" s="20"/>
      <c r="D349" s="20"/>
      <c r="E349" s="20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0"/>
      <c r="C350" s="20"/>
      <c r="D350" s="20"/>
      <c r="E350" s="20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0"/>
      <c r="C351" s="20"/>
      <c r="D351" s="20"/>
      <c r="E351" s="20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0"/>
      <c r="C352" s="20"/>
      <c r="D352" s="20"/>
      <c r="E352" s="20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0"/>
      <c r="C353" s="20"/>
      <c r="D353" s="20"/>
      <c r="E353" s="20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0"/>
      <c r="C354" s="20"/>
      <c r="D354" s="20"/>
      <c r="E354" s="20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0"/>
      <c r="C355" s="20"/>
      <c r="D355" s="20"/>
      <c r="E355" s="20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0"/>
      <c r="C356" s="20"/>
      <c r="D356" s="20"/>
      <c r="E356" s="20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0"/>
      <c r="C357" s="20"/>
      <c r="D357" s="20"/>
      <c r="E357" s="20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0"/>
      <c r="C358" s="20"/>
      <c r="D358" s="20"/>
      <c r="E358" s="20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0"/>
      <c r="C359" s="20"/>
      <c r="D359" s="20"/>
      <c r="E359" s="20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0"/>
      <c r="C360" s="20"/>
      <c r="D360" s="20"/>
      <c r="E360" s="20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0"/>
      <c r="C361" s="20"/>
      <c r="D361" s="20"/>
      <c r="E361" s="20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0"/>
      <c r="C362" s="20"/>
      <c r="D362" s="20"/>
      <c r="E362" s="20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0"/>
      <c r="C363" s="20"/>
      <c r="D363" s="20"/>
      <c r="E363" s="20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0"/>
      <c r="C364" s="20"/>
      <c r="D364" s="20"/>
      <c r="E364" s="20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0"/>
      <c r="C365" s="20"/>
      <c r="D365" s="20"/>
      <c r="E365" s="20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0"/>
      <c r="C366" s="20"/>
      <c r="D366" s="20"/>
      <c r="E366" s="20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0"/>
      <c r="C367" s="20"/>
      <c r="D367" s="20"/>
      <c r="E367" s="20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0"/>
      <c r="C368" s="20"/>
      <c r="D368" s="20"/>
      <c r="E368" s="20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0"/>
      <c r="C369" s="20"/>
      <c r="D369" s="20"/>
      <c r="E369" s="20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0"/>
      <c r="C370" s="20"/>
      <c r="D370" s="20"/>
      <c r="E370" s="20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0"/>
      <c r="C371" s="20"/>
      <c r="D371" s="20"/>
      <c r="E371" s="20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0"/>
      <c r="C372" s="20"/>
      <c r="D372" s="20"/>
      <c r="E372" s="20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0"/>
      <c r="C373" s="20"/>
      <c r="D373" s="20"/>
      <c r="E373" s="20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0"/>
      <c r="C374" s="20"/>
      <c r="D374" s="20"/>
      <c r="E374" s="20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0"/>
      <c r="C375" s="20"/>
      <c r="D375" s="20"/>
      <c r="E375" s="20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0"/>
      <c r="C376" s="20"/>
      <c r="D376" s="20"/>
      <c r="E376" s="20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0"/>
      <c r="C377" s="20"/>
      <c r="D377" s="20"/>
      <c r="E377" s="20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0"/>
      <c r="C378" s="20"/>
      <c r="D378" s="20"/>
      <c r="E378" s="20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0"/>
      <c r="C379" s="20"/>
      <c r="D379" s="20"/>
      <c r="E379" s="20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0"/>
      <c r="C380" s="20"/>
      <c r="D380" s="20"/>
      <c r="E380" s="20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0"/>
      <c r="C381" s="20"/>
      <c r="D381" s="20"/>
      <c r="E381" s="20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0"/>
      <c r="C382" s="20"/>
      <c r="D382" s="20"/>
      <c r="E382" s="20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0"/>
      <c r="C383" s="20"/>
      <c r="D383" s="20"/>
      <c r="E383" s="20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0"/>
      <c r="C384" s="20"/>
      <c r="D384" s="20"/>
      <c r="E384" s="20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0"/>
      <c r="C385" s="20"/>
      <c r="D385" s="20"/>
      <c r="E385" s="20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0"/>
      <c r="C386" s="20"/>
      <c r="D386" s="20"/>
      <c r="E386" s="20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0"/>
      <c r="C387" s="20"/>
      <c r="D387" s="20"/>
      <c r="E387" s="20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0"/>
      <c r="C388" s="20"/>
      <c r="D388" s="20"/>
      <c r="E388" s="20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0"/>
      <c r="C389" s="20"/>
      <c r="D389" s="20"/>
      <c r="E389" s="20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0"/>
      <c r="C390" s="20"/>
      <c r="D390" s="20"/>
      <c r="E390" s="20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0"/>
      <c r="C391" s="20"/>
      <c r="D391" s="20"/>
      <c r="E391" s="20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0"/>
      <c r="C392" s="20"/>
      <c r="D392" s="20"/>
      <c r="E392" s="20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0"/>
      <c r="C393" s="20"/>
      <c r="D393" s="20"/>
      <c r="E393" s="20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0"/>
      <c r="C394" s="20"/>
      <c r="D394" s="20"/>
      <c r="E394" s="20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0"/>
      <c r="C395" s="20"/>
      <c r="D395" s="20"/>
      <c r="E395" s="20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0"/>
      <c r="C396" s="20"/>
      <c r="D396" s="20"/>
      <c r="E396" s="20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0"/>
      <c r="C397" s="20"/>
      <c r="D397" s="20"/>
      <c r="E397" s="20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0"/>
      <c r="C398" s="20"/>
      <c r="D398" s="20"/>
      <c r="E398" s="20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0"/>
      <c r="C399" s="20"/>
      <c r="D399" s="20"/>
      <c r="E399" s="20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0"/>
      <c r="C400" s="20"/>
      <c r="D400" s="20"/>
      <c r="E400" s="20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0"/>
      <c r="C401" s="20"/>
      <c r="D401" s="20"/>
      <c r="E401" s="20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0"/>
      <c r="C402" s="20"/>
      <c r="D402" s="20"/>
      <c r="E402" s="20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0"/>
      <c r="C403" s="20"/>
      <c r="D403" s="20"/>
      <c r="E403" s="20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0"/>
      <c r="C404" s="20"/>
      <c r="D404" s="20"/>
      <c r="E404" s="20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0"/>
      <c r="C405" s="20"/>
      <c r="D405" s="20"/>
      <c r="E405" s="20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0"/>
      <c r="C406" s="20"/>
      <c r="D406" s="20"/>
      <c r="E406" s="20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0"/>
      <c r="C407" s="20"/>
      <c r="D407" s="20"/>
      <c r="E407" s="20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0"/>
      <c r="C408" s="20"/>
      <c r="D408" s="20"/>
      <c r="E408" s="20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0"/>
      <c r="C409" s="20"/>
      <c r="D409" s="20"/>
      <c r="E409" s="20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0"/>
      <c r="C410" s="20"/>
      <c r="D410" s="20"/>
      <c r="E410" s="20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0"/>
      <c r="C411" s="20"/>
      <c r="D411" s="20"/>
      <c r="E411" s="20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0"/>
      <c r="C412" s="20"/>
      <c r="D412" s="20"/>
      <c r="E412" s="20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0"/>
      <c r="C413" s="20"/>
      <c r="D413" s="20"/>
      <c r="E413" s="20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0"/>
      <c r="C414" s="20"/>
      <c r="D414" s="20"/>
      <c r="E414" s="20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0"/>
      <c r="C415" s="20"/>
      <c r="D415" s="20"/>
      <c r="E415" s="20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0"/>
      <c r="C416" s="20"/>
      <c r="D416" s="20"/>
      <c r="E416" s="20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0"/>
      <c r="C417" s="20"/>
      <c r="D417" s="20"/>
      <c r="E417" s="20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0"/>
      <c r="C418" s="20"/>
      <c r="D418" s="20"/>
      <c r="E418" s="20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0"/>
      <c r="C419" s="20"/>
      <c r="D419" s="20"/>
      <c r="E419" s="20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0"/>
      <c r="C420" s="20"/>
      <c r="D420" s="20"/>
      <c r="E420" s="20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0"/>
      <c r="C421" s="20"/>
      <c r="D421" s="20"/>
      <c r="E421" s="20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0"/>
      <c r="C422" s="20"/>
      <c r="D422" s="20"/>
      <c r="E422" s="20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0"/>
      <c r="C423" s="20"/>
      <c r="D423" s="20"/>
      <c r="E423" s="20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0"/>
      <c r="C424" s="20"/>
      <c r="D424" s="20"/>
      <c r="E424" s="20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0"/>
      <c r="C425" s="20"/>
      <c r="D425" s="20"/>
      <c r="E425" s="20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0"/>
      <c r="C426" s="20"/>
      <c r="D426" s="20"/>
      <c r="E426" s="20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0"/>
      <c r="C427" s="20"/>
      <c r="D427" s="20"/>
      <c r="E427" s="20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0"/>
      <c r="C428" s="20"/>
      <c r="D428" s="20"/>
      <c r="E428" s="20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0"/>
      <c r="C429" s="20"/>
      <c r="D429" s="20"/>
      <c r="E429" s="20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0"/>
      <c r="C430" s="20"/>
      <c r="D430" s="20"/>
      <c r="E430" s="20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0"/>
      <c r="C431" s="20"/>
      <c r="D431" s="20"/>
      <c r="E431" s="20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0"/>
      <c r="C432" s="20"/>
      <c r="D432" s="20"/>
      <c r="E432" s="20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0"/>
      <c r="C433" s="20"/>
      <c r="D433" s="20"/>
      <c r="E433" s="20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0"/>
      <c r="C434" s="20"/>
      <c r="D434" s="20"/>
      <c r="E434" s="20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0"/>
      <c r="C435" s="20"/>
      <c r="D435" s="20"/>
      <c r="E435" s="20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0"/>
      <c r="C436" s="20"/>
      <c r="D436" s="20"/>
      <c r="E436" s="20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0"/>
      <c r="C437" s="20"/>
      <c r="D437" s="20"/>
      <c r="E437" s="20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0"/>
      <c r="C438" s="20"/>
      <c r="D438" s="20"/>
      <c r="E438" s="20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0"/>
      <c r="C439" s="20"/>
      <c r="D439" s="20"/>
      <c r="E439" s="20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0"/>
      <c r="C440" s="20"/>
      <c r="D440" s="20"/>
      <c r="E440" s="20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0"/>
      <c r="C441" s="20"/>
      <c r="D441" s="20"/>
      <c r="E441" s="20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0"/>
      <c r="C442" s="20"/>
      <c r="D442" s="20"/>
      <c r="E442" s="20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0"/>
      <c r="C443" s="20"/>
      <c r="D443" s="20"/>
      <c r="E443" s="20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0"/>
      <c r="C444" s="20"/>
      <c r="D444" s="20"/>
      <c r="E444" s="20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0"/>
      <c r="C445" s="20"/>
      <c r="D445" s="20"/>
      <c r="E445" s="20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0"/>
      <c r="C446" s="20"/>
      <c r="D446" s="20"/>
      <c r="E446" s="20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0"/>
      <c r="C447" s="20"/>
      <c r="D447" s="20"/>
      <c r="E447" s="20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0"/>
      <c r="C448" s="20"/>
      <c r="D448" s="20"/>
      <c r="E448" s="20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0"/>
      <c r="C449" s="20"/>
      <c r="D449" s="20"/>
      <c r="E449" s="20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0"/>
      <c r="C450" s="20"/>
      <c r="D450" s="20"/>
      <c r="E450" s="20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0"/>
      <c r="C451" s="20"/>
      <c r="D451" s="20"/>
      <c r="E451" s="20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0"/>
      <c r="C452" s="20"/>
      <c r="D452" s="20"/>
      <c r="E452" s="20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0"/>
      <c r="C453" s="20"/>
      <c r="D453" s="20"/>
      <c r="E453" s="20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0"/>
      <c r="C454" s="20"/>
      <c r="D454" s="20"/>
      <c r="E454" s="20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0"/>
      <c r="C455" s="20"/>
      <c r="D455" s="20"/>
      <c r="E455" s="20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0"/>
      <c r="C456" s="20"/>
      <c r="D456" s="20"/>
      <c r="E456" s="20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0"/>
      <c r="C457" s="20"/>
      <c r="D457" s="20"/>
      <c r="E457" s="20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0"/>
      <c r="C458" s="20"/>
      <c r="D458" s="20"/>
      <c r="E458" s="20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0"/>
      <c r="C459" s="20"/>
      <c r="D459" s="20"/>
      <c r="E459" s="20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0"/>
      <c r="C460" s="20"/>
      <c r="D460" s="20"/>
      <c r="E460" s="20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0"/>
      <c r="C461" s="20"/>
      <c r="D461" s="20"/>
      <c r="E461" s="20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0"/>
      <c r="C462" s="20"/>
      <c r="D462" s="20"/>
      <c r="E462" s="20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0"/>
      <c r="C463" s="20"/>
      <c r="D463" s="20"/>
      <c r="E463" s="20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0"/>
      <c r="C464" s="20"/>
      <c r="D464" s="20"/>
      <c r="E464" s="20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0"/>
      <c r="C465" s="20"/>
      <c r="D465" s="20"/>
      <c r="E465" s="20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0"/>
      <c r="C466" s="20"/>
      <c r="D466" s="20"/>
      <c r="E466" s="20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0"/>
      <c r="C467" s="20"/>
      <c r="D467" s="20"/>
      <c r="E467" s="20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0"/>
      <c r="C468" s="20"/>
      <c r="D468" s="20"/>
      <c r="E468" s="20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0"/>
      <c r="C469" s="20"/>
      <c r="D469" s="20"/>
      <c r="E469" s="20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0"/>
      <c r="C470" s="20"/>
      <c r="D470" s="20"/>
      <c r="E470" s="20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0"/>
      <c r="C471" s="20"/>
      <c r="D471" s="20"/>
      <c r="E471" s="20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0"/>
      <c r="C472" s="20"/>
      <c r="D472" s="20"/>
      <c r="E472" s="20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0"/>
      <c r="C473" s="20"/>
      <c r="D473" s="20"/>
      <c r="E473" s="20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0"/>
      <c r="C474" s="20"/>
      <c r="D474" s="20"/>
      <c r="E474" s="20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0"/>
      <c r="C475" s="20"/>
      <c r="D475" s="20"/>
      <c r="E475" s="20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0"/>
      <c r="C476" s="20"/>
      <c r="D476" s="20"/>
      <c r="E476" s="20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0"/>
      <c r="C477" s="20"/>
      <c r="D477" s="20"/>
      <c r="E477" s="20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0"/>
      <c r="C478" s="20"/>
      <c r="D478" s="20"/>
      <c r="E478" s="20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0"/>
      <c r="C479" s="20"/>
      <c r="D479" s="20"/>
      <c r="E479" s="20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0"/>
      <c r="C480" s="20"/>
      <c r="D480" s="20"/>
      <c r="E480" s="20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0"/>
      <c r="C481" s="20"/>
      <c r="D481" s="20"/>
      <c r="E481" s="20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0"/>
      <c r="C482" s="20"/>
      <c r="D482" s="20"/>
      <c r="E482" s="20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0"/>
      <c r="C483" s="20"/>
      <c r="D483" s="20"/>
      <c r="E483" s="20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0"/>
      <c r="C484" s="20"/>
      <c r="D484" s="20"/>
      <c r="E484" s="20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0"/>
      <c r="C485" s="20"/>
      <c r="D485" s="20"/>
      <c r="E485" s="20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0"/>
      <c r="C486" s="20"/>
      <c r="D486" s="20"/>
      <c r="E486" s="20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0"/>
      <c r="C487" s="20"/>
      <c r="D487" s="20"/>
      <c r="E487" s="20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0"/>
      <c r="C488" s="20"/>
      <c r="D488" s="20"/>
      <c r="E488" s="20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0"/>
      <c r="C489" s="20"/>
      <c r="D489" s="20"/>
      <c r="E489" s="20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0"/>
      <c r="C490" s="20"/>
      <c r="D490" s="20"/>
      <c r="E490" s="20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0"/>
      <c r="C491" s="20"/>
      <c r="D491" s="20"/>
      <c r="E491" s="20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0"/>
      <c r="C492" s="20"/>
      <c r="D492" s="20"/>
      <c r="E492" s="20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0"/>
      <c r="C493" s="20"/>
      <c r="D493" s="20"/>
      <c r="E493" s="20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0"/>
      <c r="C494" s="20"/>
      <c r="D494" s="20"/>
      <c r="E494" s="20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0"/>
      <c r="C495" s="20"/>
      <c r="D495" s="20"/>
      <c r="E495" s="20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0"/>
      <c r="C496" s="20"/>
      <c r="D496" s="20"/>
      <c r="E496" s="20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0"/>
      <c r="C497" s="20"/>
      <c r="D497" s="20"/>
      <c r="E497" s="20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0"/>
      <c r="C498" s="20"/>
      <c r="D498" s="20"/>
      <c r="E498" s="20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0"/>
      <c r="C499" s="20"/>
      <c r="D499" s="20"/>
      <c r="E499" s="20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0"/>
      <c r="C500" s="20"/>
      <c r="D500" s="20"/>
      <c r="E500" s="20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0"/>
      <c r="C501" s="20"/>
      <c r="D501" s="20"/>
      <c r="E501" s="20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0"/>
      <c r="C502" s="20"/>
      <c r="D502" s="20"/>
      <c r="E502" s="20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0"/>
      <c r="C503" s="20"/>
      <c r="D503" s="20"/>
      <c r="E503" s="20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0"/>
      <c r="C504" s="20"/>
      <c r="D504" s="20"/>
      <c r="E504" s="20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0"/>
      <c r="C505" s="20"/>
      <c r="D505" s="20"/>
      <c r="E505" s="20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0"/>
      <c r="C506" s="20"/>
      <c r="D506" s="20"/>
      <c r="E506" s="20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0"/>
      <c r="C507" s="20"/>
      <c r="D507" s="20"/>
      <c r="E507" s="20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0"/>
      <c r="C508" s="20"/>
      <c r="D508" s="20"/>
      <c r="E508" s="20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0"/>
      <c r="C509" s="20"/>
      <c r="D509" s="20"/>
      <c r="E509" s="20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0"/>
      <c r="C510" s="20"/>
      <c r="D510" s="20"/>
      <c r="E510" s="20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0"/>
      <c r="C511" s="20"/>
      <c r="D511" s="20"/>
      <c r="E511" s="20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0"/>
      <c r="C512" s="20"/>
      <c r="D512" s="20"/>
      <c r="E512" s="20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0"/>
      <c r="C513" s="20"/>
      <c r="D513" s="20"/>
      <c r="E513" s="20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0"/>
      <c r="C514" s="20"/>
      <c r="D514" s="20"/>
      <c r="E514" s="20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0"/>
      <c r="C515" s="20"/>
      <c r="D515" s="20"/>
      <c r="E515" s="20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0"/>
      <c r="C516" s="20"/>
      <c r="D516" s="20"/>
      <c r="E516" s="20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0"/>
      <c r="C517" s="20"/>
      <c r="D517" s="20"/>
      <c r="E517" s="20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0"/>
      <c r="C518" s="20"/>
      <c r="D518" s="20"/>
      <c r="E518" s="20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0"/>
      <c r="C519" s="20"/>
      <c r="D519" s="20"/>
      <c r="E519" s="20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0"/>
      <c r="C520" s="20"/>
      <c r="D520" s="20"/>
      <c r="E520" s="20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0"/>
      <c r="C521" s="20"/>
      <c r="D521" s="20"/>
      <c r="E521" s="20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0"/>
      <c r="C522" s="20"/>
      <c r="D522" s="20"/>
      <c r="E522" s="20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0"/>
      <c r="C523" s="20"/>
      <c r="D523" s="20"/>
      <c r="E523" s="20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0"/>
      <c r="C524" s="20"/>
      <c r="D524" s="20"/>
      <c r="E524" s="20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0"/>
      <c r="C525" s="20"/>
      <c r="D525" s="20"/>
      <c r="E525" s="20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0"/>
      <c r="C526" s="20"/>
      <c r="D526" s="20"/>
      <c r="E526" s="20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0"/>
      <c r="C527" s="20"/>
      <c r="D527" s="20"/>
      <c r="E527" s="20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0"/>
      <c r="C528" s="20"/>
      <c r="D528" s="20"/>
      <c r="E528" s="20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0"/>
      <c r="C529" s="20"/>
      <c r="D529" s="20"/>
      <c r="E529" s="20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0"/>
      <c r="C530" s="20"/>
      <c r="D530" s="20"/>
      <c r="E530" s="20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0"/>
      <c r="C531" s="20"/>
      <c r="D531" s="20"/>
      <c r="E531" s="20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0"/>
      <c r="C532" s="20"/>
      <c r="D532" s="20"/>
      <c r="E532" s="20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0"/>
      <c r="C533" s="20"/>
      <c r="D533" s="20"/>
      <c r="E533" s="20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0"/>
      <c r="C534" s="20"/>
      <c r="D534" s="20"/>
      <c r="E534" s="20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0"/>
      <c r="C535" s="20"/>
      <c r="D535" s="20"/>
      <c r="E535" s="20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0"/>
      <c r="C536" s="20"/>
      <c r="D536" s="20"/>
      <c r="E536" s="20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0"/>
      <c r="C537" s="20"/>
      <c r="D537" s="20"/>
      <c r="E537" s="20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0"/>
      <c r="C538" s="20"/>
      <c r="D538" s="20"/>
      <c r="E538" s="20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0"/>
      <c r="C539" s="20"/>
      <c r="D539" s="20"/>
      <c r="E539" s="20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0"/>
      <c r="C540" s="20"/>
      <c r="D540" s="20"/>
      <c r="E540" s="20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0"/>
      <c r="C541" s="20"/>
      <c r="D541" s="20"/>
      <c r="E541" s="20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0"/>
      <c r="C542" s="20"/>
      <c r="D542" s="20"/>
      <c r="E542" s="20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0"/>
      <c r="C543" s="20"/>
      <c r="D543" s="20"/>
      <c r="E543" s="20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0"/>
      <c r="C544" s="20"/>
      <c r="D544" s="20"/>
      <c r="E544" s="20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0"/>
      <c r="C545" s="20"/>
      <c r="D545" s="20"/>
      <c r="E545" s="20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0"/>
      <c r="C546" s="20"/>
      <c r="D546" s="20"/>
      <c r="E546" s="20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0"/>
      <c r="C547" s="20"/>
      <c r="D547" s="20"/>
      <c r="E547" s="20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0"/>
      <c r="C548" s="20"/>
      <c r="D548" s="20"/>
      <c r="E548" s="20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0"/>
      <c r="C549" s="20"/>
      <c r="D549" s="20"/>
      <c r="E549" s="20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0"/>
      <c r="C550" s="20"/>
      <c r="D550" s="20"/>
      <c r="E550" s="20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0"/>
      <c r="C551" s="20"/>
      <c r="D551" s="20"/>
      <c r="E551" s="20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0"/>
      <c r="C552" s="20"/>
      <c r="D552" s="20"/>
      <c r="E552" s="20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0"/>
      <c r="C553" s="20"/>
      <c r="D553" s="20"/>
      <c r="E553" s="20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0"/>
      <c r="C554" s="20"/>
      <c r="D554" s="20"/>
      <c r="E554" s="20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0"/>
      <c r="C555" s="20"/>
      <c r="D555" s="20"/>
      <c r="E555" s="20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0"/>
      <c r="C556" s="20"/>
      <c r="D556" s="20"/>
      <c r="E556" s="20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0"/>
      <c r="C557" s="20"/>
      <c r="D557" s="20"/>
      <c r="E557" s="20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0"/>
      <c r="C558" s="20"/>
      <c r="D558" s="20"/>
      <c r="E558" s="20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0"/>
      <c r="C559" s="20"/>
      <c r="D559" s="20"/>
      <c r="E559" s="20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0"/>
      <c r="C560" s="20"/>
      <c r="D560" s="20"/>
      <c r="E560" s="20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0"/>
      <c r="C561" s="20"/>
      <c r="D561" s="20"/>
      <c r="E561" s="20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0"/>
      <c r="C562" s="20"/>
      <c r="D562" s="20"/>
      <c r="E562" s="20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0"/>
      <c r="C563" s="20"/>
      <c r="D563" s="20"/>
      <c r="E563" s="20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0"/>
      <c r="C564" s="20"/>
      <c r="D564" s="20"/>
      <c r="E564" s="20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0"/>
      <c r="C565" s="20"/>
      <c r="D565" s="20"/>
      <c r="E565" s="20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0"/>
      <c r="C566" s="20"/>
      <c r="D566" s="20"/>
      <c r="E566" s="20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0"/>
      <c r="C567" s="20"/>
      <c r="D567" s="20"/>
      <c r="E567" s="20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0"/>
      <c r="C568" s="20"/>
      <c r="D568" s="20"/>
      <c r="E568" s="20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0"/>
      <c r="C569" s="20"/>
      <c r="D569" s="20"/>
      <c r="E569" s="20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0"/>
      <c r="C570" s="20"/>
      <c r="D570" s="20"/>
      <c r="E570" s="20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0"/>
      <c r="C571" s="20"/>
      <c r="D571" s="20"/>
      <c r="E571" s="20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0"/>
      <c r="C572" s="20"/>
      <c r="D572" s="20"/>
      <c r="E572" s="20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0"/>
      <c r="C573" s="20"/>
      <c r="D573" s="20"/>
      <c r="E573" s="20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0"/>
      <c r="C574" s="20"/>
      <c r="D574" s="20"/>
      <c r="E574" s="20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0"/>
      <c r="C575" s="20"/>
      <c r="D575" s="20"/>
      <c r="E575" s="20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0"/>
      <c r="C576" s="20"/>
      <c r="D576" s="20"/>
      <c r="E576" s="20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0"/>
      <c r="C577" s="20"/>
      <c r="D577" s="20"/>
      <c r="E577" s="20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0"/>
      <c r="C578" s="20"/>
      <c r="D578" s="20"/>
      <c r="E578" s="20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0"/>
      <c r="C579" s="20"/>
      <c r="D579" s="20"/>
      <c r="E579" s="20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0"/>
      <c r="C580" s="20"/>
      <c r="D580" s="20"/>
      <c r="E580" s="20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0"/>
      <c r="C581" s="20"/>
      <c r="D581" s="20"/>
      <c r="E581" s="20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0"/>
      <c r="C582" s="20"/>
      <c r="D582" s="20"/>
      <c r="E582" s="20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0"/>
      <c r="C583" s="20"/>
      <c r="D583" s="20"/>
      <c r="E583" s="20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0"/>
      <c r="C584" s="20"/>
      <c r="D584" s="20"/>
      <c r="E584" s="20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0"/>
      <c r="C585" s="20"/>
      <c r="D585" s="20"/>
      <c r="E585" s="20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0"/>
      <c r="C586" s="20"/>
      <c r="D586" s="20"/>
      <c r="E586" s="20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0"/>
      <c r="C587" s="20"/>
      <c r="D587" s="20"/>
      <c r="E587" s="20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0"/>
      <c r="C588" s="20"/>
      <c r="D588" s="20"/>
      <c r="E588" s="20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0"/>
      <c r="C589" s="20"/>
      <c r="D589" s="20"/>
      <c r="E589" s="20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0"/>
      <c r="C590" s="20"/>
      <c r="D590" s="20"/>
      <c r="E590" s="20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0"/>
      <c r="C591" s="20"/>
      <c r="D591" s="20"/>
      <c r="E591" s="20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0"/>
      <c r="C592" s="20"/>
      <c r="D592" s="20"/>
      <c r="E592" s="20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0"/>
      <c r="C593" s="20"/>
      <c r="D593" s="20"/>
      <c r="E593" s="20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0"/>
      <c r="C594" s="20"/>
      <c r="D594" s="20"/>
      <c r="E594" s="20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0"/>
      <c r="C595" s="20"/>
      <c r="D595" s="20"/>
      <c r="E595" s="20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0"/>
      <c r="C596" s="20"/>
      <c r="D596" s="20"/>
      <c r="E596" s="20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0"/>
      <c r="C597" s="20"/>
      <c r="D597" s="20"/>
      <c r="E597" s="20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0"/>
      <c r="C598" s="20"/>
      <c r="D598" s="20"/>
      <c r="E598" s="20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0"/>
      <c r="C599" s="20"/>
      <c r="D599" s="20"/>
      <c r="E599" s="20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0"/>
      <c r="C600" s="20"/>
      <c r="D600" s="20"/>
      <c r="E600" s="20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0"/>
      <c r="C601" s="20"/>
      <c r="D601" s="20"/>
      <c r="E601" s="20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0"/>
      <c r="C602" s="20"/>
      <c r="D602" s="20"/>
      <c r="E602" s="20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0"/>
      <c r="C603" s="20"/>
      <c r="D603" s="20"/>
      <c r="E603" s="20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0"/>
      <c r="C604" s="20"/>
      <c r="D604" s="20"/>
      <c r="E604" s="20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0"/>
      <c r="C605" s="20"/>
      <c r="D605" s="20"/>
      <c r="E605" s="20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0"/>
      <c r="C606" s="20"/>
      <c r="D606" s="20"/>
      <c r="E606" s="20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0"/>
      <c r="C607" s="20"/>
      <c r="D607" s="20"/>
      <c r="E607" s="20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0"/>
      <c r="C608" s="20"/>
      <c r="D608" s="20"/>
      <c r="E608" s="20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0"/>
      <c r="C609" s="20"/>
      <c r="D609" s="20"/>
      <c r="E609" s="20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0"/>
      <c r="C610" s="20"/>
      <c r="D610" s="20"/>
      <c r="E610" s="20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0"/>
      <c r="C611" s="20"/>
      <c r="D611" s="20"/>
      <c r="E611" s="20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0"/>
      <c r="C612" s="20"/>
      <c r="D612" s="20"/>
      <c r="E612" s="20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0"/>
      <c r="C613" s="20"/>
      <c r="D613" s="20"/>
      <c r="E613" s="20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0"/>
      <c r="C614" s="20"/>
      <c r="D614" s="20"/>
      <c r="E614" s="20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0"/>
      <c r="C615" s="20"/>
      <c r="D615" s="20"/>
      <c r="E615" s="20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0"/>
      <c r="C616" s="20"/>
      <c r="D616" s="20"/>
      <c r="E616" s="20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0"/>
      <c r="C617" s="20"/>
      <c r="D617" s="20"/>
      <c r="E617" s="20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0"/>
      <c r="C618" s="20"/>
      <c r="D618" s="20"/>
      <c r="E618" s="20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0"/>
      <c r="C619" s="20"/>
      <c r="D619" s="20"/>
      <c r="E619" s="20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0"/>
      <c r="C620" s="20"/>
      <c r="D620" s="20"/>
      <c r="E620" s="20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0"/>
      <c r="C621" s="20"/>
      <c r="D621" s="20"/>
      <c r="E621" s="20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0"/>
      <c r="C622" s="20"/>
      <c r="D622" s="20"/>
      <c r="E622" s="20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0"/>
      <c r="C623" s="20"/>
      <c r="D623" s="20"/>
      <c r="E623" s="20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0"/>
      <c r="C624" s="20"/>
      <c r="D624" s="20"/>
      <c r="E624" s="20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0"/>
      <c r="C625" s="20"/>
      <c r="D625" s="20"/>
      <c r="E625" s="20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0"/>
      <c r="C626" s="20"/>
      <c r="D626" s="20"/>
      <c r="E626" s="20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0"/>
      <c r="C627" s="20"/>
      <c r="D627" s="20"/>
      <c r="E627" s="20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0"/>
      <c r="C628" s="20"/>
      <c r="D628" s="20"/>
      <c r="E628" s="20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0"/>
      <c r="C629" s="20"/>
      <c r="D629" s="20"/>
      <c r="E629" s="20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0"/>
      <c r="C630" s="20"/>
      <c r="D630" s="20"/>
      <c r="E630" s="20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0"/>
      <c r="C631" s="20"/>
      <c r="D631" s="20"/>
      <c r="E631" s="20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0"/>
      <c r="C632" s="20"/>
      <c r="D632" s="20"/>
      <c r="E632" s="20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0"/>
      <c r="C633" s="20"/>
      <c r="D633" s="20"/>
      <c r="E633" s="20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0"/>
      <c r="C634" s="20"/>
      <c r="D634" s="20"/>
      <c r="E634" s="20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0"/>
      <c r="C635" s="20"/>
      <c r="D635" s="20"/>
      <c r="E635" s="20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0"/>
      <c r="C636" s="20"/>
      <c r="D636" s="20"/>
      <c r="E636" s="20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0"/>
      <c r="C637" s="20"/>
      <c r="D637" s="20"/>
      <c r="E637" s="20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0"/>
      <c r="C638" s="20"/>
      <c r="D638" s="20"/>
      <c r="E638" s="20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0"/>
      <c r="C639" s="20"/>
      <c r="D639" s="20"/>
      <c r="E639" s="20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0"/>
      <c r="C640" s="20"/>
      <c r="D640" s="20"/>
      <c r="E640" s="20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0"/>
      <c r="C641" s="20"/>
      <c r="D641" s="20"/>
      <c r="E641" s="20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0"/>
      <c r="C642" s="20"/>
      <c r="D642" s="20"/>
      <c r="E642" s="20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0"/>
      <c r="C643" s="20"/>
      <c r="D643" s="20"/>
      <c r="E643" s="20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0"/>
      <c r="C644" s="20"/>
      <c r="D644" s="20"/>
      <c r="E644" s="20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0"/>
      <c r="C645" s="20"/>
      <c r="D645" s="20"/>
      <c r="E645" s="20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0"/>
      <c r="C646" s="20"/>
      <c r="D646" s="20"/>
      <c r="E646" s="20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0"/>
      <c r="C647" s="20"/>
      <c r="D647" s="20"/>
      <c r="E647" s="20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0"/>
      <c r="C648" s="20"/>
      <c r="D648" s="20"/>
      <c r="E648" s="20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0"/>
      <c r="C649" s="20"/>
      <c r="D649" s="20"/>
      <c r="E649" s="20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0"/>
      <c r="C650" s="20"/>
      <c r="D650" s="20"/>
      <c r="E650" s="20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0"/>
      <c r="C651" s="20"/>
      <c r="D651" s="20"/>
      <c r="E651" s="20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0"/>
      <c r="C652" s="20"/>
      <c r="D652" s="20"/>
      <c r="E652" s="20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0"/>
      <c r="C653" s="20"/>
      <c r="D653" s="20"/>
      <c r="E653" s="20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0"/>
      <c r="C654" s="20"/>
      <c r="D654" s="20"/>
      <c r="E654" s="20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0"/>
      <c r="C655" s="20"/>
      <c r="D655" s="20"/>
      <c r="E655" s="20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0"/>
      <c r="C656" s="20"/>
      <c r="D656" s="20"/>
      <c r="E656" s="20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0"/>
      <c r="C657" s="20"/>
      <c r="D657" s="20"/>
      <c r="E657" s="20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0"/>
      <c r="C658" s="20"/>
      <c r="D658" s="20"/>
      <c r="E658" s="20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0"/>
      <c r="C659" s="20"/>
      <c r="D659" s="20"/>
      <c r="E659" s="20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0"/>
      <c r="C660" s="20"/>
      <c r="D660" s="20"/>
      <c r="E660" s="20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0"/>
      <c r="C661" s="20"/>
      <c r="D661" s="20"/>
      <c r="E661" s="20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0"/>
      <c r="C662" s="20"/>
      <c r="D662" s="20"/>
      <c r="E662" s="20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0"/>
      <c r="C663" s="20"/>
      <c r="D663" s="20"/>
      <c r="E663" s="20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0"/>
      <c r="C664" s="20"/>
      <c r="D664" s="20"/>
      <c r="E664" s="20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0"/>
      <c r="C665" s="20"/>
      <c r="D665" s="20"/>
      <c r="E665" s="20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0"/>
      <c r="C666" s="20"/>
      <c r="D666" s="20"/>
      <c r="E666" s="20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0"/>
      <c r="C667" s="20"/>
      <c r="D667" s="20"/>
      <c r="E667" s="20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0"/>
      <c r="C668" s="20"/>
      <c r="D668" s="20"/>
      <c r="E668" s="20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0"/>
      <c r="C669" s="20"/>
      <c r="D669" s="20"/>
      <c r="E669" s="20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0"/>
      <c r="C670" s="20"/>
      <c r="D670" s="20"/>
      <c r="E670" s="20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0"/>
      <c r="C671" s="20"/>
      <c r="D671" s="20"/>
      <c r="E671" s="20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0"/>
      <c r="C672" s="20"/>
      <c r="D672" s="20"/>
      <c r="E672" s="20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0"/>
      <c r="C673" s="20"/>
      <c r="D673" s="20"/>
      <c r="E673" s="20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0"/>
      <c r="C674" s="20"/>
      <c r="D674" s="20"/>
      <c r="E674" s="20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0"/>
      <c r="C675" s="20"/>
      <c r="D675" s="20"/>
      <c r="E675" s="20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0"/>
      <c r="C676" s="20"/>
      <c r="D676" s="20"/>
      <c r="E676" s="20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0"/>
      <c r="C677" s="20"/>
      <c r="D677" s="20"/>
      <c r="E677" s="20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0"/>
      <c r="C678" s="20"/>
      <c r="D678" s="20"/>
      <c r="E678" s="20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0"/>
      <c r="C679" s="20"/>
      <c r="D679" s="20"/>
      <c r="E679" s="20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0"/>
      <c r="C680" s="20"/>
      <c r="D680" s="20"/>
      <c r="E680" s="20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0"/>
      <c r="C681" s="20"/>
      <c r="D681" s="20"/>
      <c r="E681" s="20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0"/>
      <c r="C682" s="20"/>
      <c r="D682" s="20"/>
      <c r="E682" s="20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0"/>
      <c r="C683" s="20"/>
      <c r="D683" s="20"/>
      <c r="E683" s="20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0"/>
      <c r="C684" s="20"/>
      <c r="D684" s="20"/>
      <c r="E684" s="20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0"/>
      <c r="C685" s="20"/>
      <c r="D685" s="20"/>
      <c r="E685" s="20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0"/>
      <c r="C686" s="20"/>
      <c r="D686" s="20"/>
      <c r="E686" s="20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0"/>
      <c r="C687" s="20"/>
      <c r="D687" s="20"/>
      <c r="E687" s="20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0"/>
      <c r="C688" s="20"/>
      <c r="D688" s="20"/>
      <c r="E688" s="20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0"/>
      <c r="C689" s="20"/>
      <c r="D689" s="20"/>
      <c r="E689" s="20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0"/>
      <c r="C690" s="20"/>
      <c r="D690" s="20"/>
      <c r="E690" s="20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0"/>
      <c r="C691" s="20"/>
      <c r="D691" s="20"/>
      <c r="E691" s="20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0"/>
      <c r="C692" s="20"/>
      <c r="D692" s="20"/>
      <c r="E692" s="20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0"/>
      <c r="C693" s="20"/>
      <c r="D693" s="20"/>
      <c r="E693" s="20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0"/>
      <c r="C694" s="20"/>
      <c r="D694" s="20"/>
      <c r="E694" s="20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0"/>
      <c r="C695" s="20"/>
      <c r="D695" s="20"/>
      <c r="E695" s="20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0"/>
      <c r="C696" s="20"/>
      <c r="D696" s="20"/>
      <c r="E696" s="20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0"/>
      <c r="C697" s="20"/>
      <c r="D697" s="20"/>
      <c r="E697" s="20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0"/>
      <c r="C698" s="20"/>
      <c r="D698" s="20"/>
      <c r="E698" s="20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0"/>
      <c r="C699" s="20"/>
      <c r="D699" s="20"/>
      <c r="E699" s="20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0"/>
      <c r="C700" s="20"/>
      <c r="D700" s="20"/>
      <c r="E700" s="20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0"/>
      <c r="C701" s="20"/>
      <c r="D701" s="20"/>
      <c r="E701" s="20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0"/>
      <c r="C702" s="20"/>
      <c r="D702" s="20"/>
      <c r="E702" s="20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0"/>
      <c r="C703" s="20"/>
      <c r="D703" s="20"/>
      <c r="E703" s="20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0"/>
      <c r="C704" s="20"/>
      <c r="D704" s="20"/>
      <c r="E704" s="20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0"/>
      <c r="C705" s="20"/>
      <c r="D705" s="20"/>
      <c r="E705" s="20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0"/>
      <c r="C706" s="20"/>
      <c r="D706" s="20"/>
      <c r="E706" s="20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0"/>
      <c r="C707" s="20"/>
      <c r="D707" s="20"/>
      <c r="E707" s="20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0"/>
      <c r="C708" s="20"/>
      <c r="D708" s="20"/>
      <c r="E708" s="20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0"/>
      <c r="C709" s="20"/>
      <c r="D709" s="20"/>
      <c r="E709" s="20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0"/>
      <c r="C710" s="20"/>
      <c r="D710" s="20"/>
      <c r="E710" s="20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0"/>
      <c r="C711" s="20"/>
      <c r="D711" s="20"/>
      <c r="E711" s="20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0"/>
      <c r="C712" s="20"/>
      <c r="D712" s="20"/>
      <c r="E712" s="20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0"/>
      <c r="C713" s="20"/>
      <c r="D713" s="20"/>
      <c r="E713" s="20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0"/>
      <c r="C714" s="20"/>
      <c r="D714" s="20"/>
      <c r="E714" s="20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0"/>
      <c r="C715" s="20"/>
      <c r="D715" s="20"/>
      <c r="E715" s="20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0"/>
      <c r="C716" s="20"/>
      <c r="D716" s="20"/>
      <c r="E716" s="20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0"/>
      <c r="C717" s="20"/>
      <c r="D717" s="20"/>
      <c r="E717" s="20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0"/>
      <c r="C718" s="20"/>
      <c r="D718" s="20"/>
      <c r="E718" s="20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0"/>
      <c r="C719" s="20"/>
      <c r="D719" s="20"/>
      <c r="E719" s="20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0"/>
      <c r="C720" s="20"/>
      <c r="D720" s="20"/>
      <c r="E720" s="20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0"/>
      <c r="C721" s="20"/>
      <c r="D721" s="20"/>
      <c r="E721" s="20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0"/>
      <c r="C722" s="20"/>
      <c r="D722" s="20"/>
      <c r="E722" s="20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0"/>
      <c r="C723" s="20"/>
      <c r="D723" s="20"/>
      <c r="E723" s="20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0"/>
      <c r="C724" s="20"/>
      <c r="D724" s="20"/>
      <c r="E724" s="20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0"/>
      <c r="C725" s="20"/>
      <c r="D725" s="20"/>
      <c r="E725" s="20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0"/>
      <c r="C726" s="20"/>
      <c r="D726" s="20"/>
      <c r="E726" s="20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0"/>
      <c r="C727" s="20"/>
      <c r="D727" s="20"/>
      <c r="E727" s="20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0"/>
      <c r="C728" s="20"/>
      <c r="D728" s="20"/>
      <c r="E728" s="20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0"/>
      <c r="C729" s="20"/>
      <c r="D729" s="20"/>
      <c r="E729" s="20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0"/>
      <c r="C730" s="20"/>
      <c r="D730" s="20"/>
      <c r="E730" s="20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0"/>
      <c r="C731" s="20"/>
      <c r="D731" s="20"/>
      <c r="E731" s="20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0"/>
      <c r="C732" s="20"/>
      <c r="D732" s="20"/>
      <c r="E732" s="20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0"/>
      <c r="C733" s="20"/>
      <c r="D733" s="20"/>
      <c r="E733" s="20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0"/>
      <c r="C734" s="20"/>
      <c r="D734" s="20"/>
      <c r="E734" s="20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0"/>
      <c r="C735" s="20"/>
      <c r="D735" s="20"/>
      <c r="E735" s="20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0"/>
      <c r="C736" s="20"/>
      <c r="D736" s="20"/>
      <c r="E736" s="20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0"/>
      <c r="C737" s="20"/>
      <c r="D737" s="20"/>
      <c r="E737" s="20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0"/>
      <c r="C738" s="20"/>
      <c r="D738" s="20"/>
      <c r="E738" s="20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0"/>
      <c r="C739" s="20"/>
      <c r="D739" s="20"/>
      <c r="E739" s="20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0"/>
      <c r="C740" s="20"/>
      <c r="D740" s="20"/>
      <c r="E740" s="20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0"/>
      <c r="C741" s="20"/>
      <c r="D741" s="20"/>
      <c r="E741" s="20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0"/>
      <c r="C742" s="20"/>
      <c r="D742" s="20"/>
      <c r="E742" s="20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0"/>
      <c r="C743" s="20"/>
      <c r="D743" s="20"/>
      <c r="E743" s="20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0"/>
      <c r="C744" s="20"/>
      <c r="D744" s="20"/>
      <c r="E744" s="20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0"/>
      <c r="C745" s="20"/>
      <c r="D745" s="20"/>
      <c r="E745" s="20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0"/>
      <c r="C746" s="20"/>
      <c r="D746" s="20"/>
      <c r="E746" s="20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0"/>
      <c r="C747" s="20"/>
      <c r="D747" s="20"/>
      <c r="E747" s="20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0"/>
      <c r="C748" s="20"/>
      <c r="D748" s="20"/>
      <c r="E748" s="20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0"/>
      <c r="C749" s="20"/>
      <c r="D749" s="20"/>
      <c r="E749" s="20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0"/>
      <c r="C750" s="20"/>
      <c r="D750" s="20"/>
      <c r="E750" s="20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0"/>
      <c r="C751" s="20"/>
      <c r="D751" s="20"/>
      <c r="E751" s="20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0"/>
      <c r="C752" s="20"/>
      <c r="D752" s="20"/>
      <c r="E752" s="20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0"/>
      <c r="C753" s="20"/>
      <c r="D753" s="20"/>
      <c r="E753" s="20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0"/>
      <c r="C754" s="20"/>
      <c r="D754" s="20"/>
      <c r="E754" s="20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0"/>
      <c r="C755" s="20"/>
      <c r="D755" s="20"/>
      <c r="E755" s="20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0"/>
      <c r="C756" s="20"/>
      <c r="D756" s="20"/>
      <c r="E756" s="20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0"/>
      <c r="C757" s="20"/>
      <c r="D757" s="20"/>
      <c r="E757" s="20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0"/>
      <c r="C758" s="20"/>
      <c r="D758" s="20"/>
      <c r="E758" s="20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0"/>
      <c r="C759" s="20"/>
      <c r="D759" s="20"/>
      <c r="E759" s="20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0"/>
      <c r="C760" s="20"/>
      <c r="D760" s="20"/>
      <c r="E760" s="20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0"/>
      <c r="C761" s="20"/>
      <c r="D761" s="20"/>
      <c r="E761" s="20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0"/>
      <c r="C762" s="20"/>
      <c r="D762" s="20"/>
      <c r="E762" s="20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0"/>
      <c r="C763" s="20"/>
      <c r="D763" s="20"/>
      <c r="E763" s="20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0"/>
      <c r="C764" s="20"/>
      <c r="D764" s="20"/>
      <c r="E764" s="20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0"/>
      <c r="C765" s="20"/>
      <c r="D765" s="20"/>
      <c r="E765" s="20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0"/>
      <c r="C766" s="20"/>
      <c r="D766" s="20"/>
      <c r="E766" s="20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0"/>
      <c r="C767" s="20"/>
      <c r="D767" s="20"/>
      <c r="E767" s="20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0"/>
      <c r="C768" s="20"/>
      <c r="D768" s="20"/>
      <c r="E768" s="20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0"/>
      <c r="C769" s="20"/>
      <c r="D769" s="20"/>
      <c r="E769" s="20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0"/>
      <c r="C770" s="20"/>
      <c r="D770" s="20"/>
      <c r="E770" s="20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0"/>
      <c r="C771" s="20"/>
      <c r="D771" s="20"/>
      <c r="E771" s="20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0"/>
      <c r="C772" s="20"/>
      <c r="D772" s="20"/>
      <c r="E772" s="20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0"/>
      <c r="C773" s="20"/>
      <c r="D773" s="20"/>
      <c r="E773" s="20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0"/>
      <c r="C774" s="20"/>
      <c r="D774" s="20"/>
      <c r="E774" s="20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0"/>
      <c r="C775" s="20"/>
      <c r="D775" s="20"/>
      <c r="E775" s="20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0"/>
      <c r="C776" s="20"/>
      <c r="D776" s="20"/>
      <c r="E776" s="20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0"/>
      <c r="C777" s="20"/>
      <c r="D777" s="20"/>
      <c r="E777" s="20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0"/>
      <c r="C778" s="20"/>
      <c r="D778" s="20"/>
      <c r="E778" s="20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0"/>
      <c r="C779" s="20"/>
      <c r="D779" s="20"/>
      <c r="E779" s="20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0"/>
      <c r="C780" s="20"/>
      <c r="D780" s="20"/>
      <c r="E780" s="20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0"/>
      <c r="C781" s="20"/>
      <c r="D781" s="20"/>
      <c r="E781" s="20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0"/>
      <c r="C782" s="20"/>
      <c r="D782" s="20"/>
      <c r="E782" s="20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0"/>
      <c r="C783" s="20"/>
      <c r="D783" s="20"/>
      <c r="E783" s="20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0"/>
      <c r="C784" s="20"/>
      <c r="D784" s="20"/>
      <c r="E784" s="20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0"/>
      <c r="C785" s="20"/>
      <c r="D785" s="20"/>
      <c r="E785" s="20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0"/>
      <c r="C786" s="20"/>
      <c r="D786" s="20"/>
      <c r="E786" s="20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0"/>
      <c r="C787" s="20"/>
      <c r="D787" s="20"/>
      <c r="E787" s="20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0"/>
      <c r="C788" s="20"/>
      <c r="D788" s="20"/>
      <c r="E788" s="20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0"/>
      <c r="C789" s="20"/>
      <c r="D789" s="20"/>
      <c r="E789" s="20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0"/>
      <c r="C790" s="20"/>
      <c r="D790" s="20"/>
      <c r="E790" s="20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0"/>
      <c r="C791" s="20"/>
      <c r="D791" s="20"/>
      <c r="E791" s="20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0"/>
      <c r="C792" s="20"/>
      <c r="D792" s="20"/>
      <c r="E792" s="20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0"/>
      <c r="C793" s="20"/>
      <c r="D793" s="20"/>
      <c r="E793" s="20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0"/>
      <c r="C794" s="20"/>
      <c r="D794" s="20"/>
      <c r="E794" s="20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0"/>
      <c r="C795" s="20"/>
      <c r="D795" s="20"/>
      <c r="E795" s="20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0"/>
      <c r="C796" s="20"/>
      <c r="D796" s="20"/>
      <c r="E796" s="20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0"/>
      <c r="C797" s="20"/>
      <c r="D797" s="20"/>
      <c r="E797" s="20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0"/>
      <c r="C798" s="20"/>
      <c r="D798" s="20"/>
      <c r="E798" s="20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0"/>
      <c r="C799" s="20"/>
      <c r="D799" s="20"/>
      <c r="E799" s="20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0"/>
      <c r="C800" s="20"/>
      <c r="D800" s="20"/>
      <c r="E800" s="20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0"/>
      <c r="C801" s="20"/>
      <c r="D801" s="20"/>
      <c r="E801" s="20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0"/>
      <c r="C802" s="20"/>
      <c r="D802" s="20"/>
      <c r="E802" s="20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0"/>
      <c r="C803" s="20"/>
      <c r="D803" s="20"/>
      <c r="E803" s="20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0"/>
      <c r="C804" s="20"/>
      <c r="D804" s="20"/>
      <c r="E804" s="20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0"/>
      <c r="C805" s="20"/>
      <c r="D805" s="20"/>
      <c r="E805" s="20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0"/>
      <c r="C806" s="20"/>
      <c r="D806" s="20"/>
      <c r="E806" s="20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0"/>
      <c r="C807" s="20"/>
      <c r="D807" s="20"/>
      <c r="E807" s="20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0"/>
      <c r="C808" s="20"/>
      <c r="D808" s="20"/>
      <c r="E808" s="20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0"/>
      <c r="C809" s="20"/>
      <c r="D809" s="20"/>
      <c r="E809" s="20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0"/>
      <c r="C810" s="20"/>
      <c r="D810" s="20"/>
      <c r="E810" s="20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0"/>
      <c r="C811" s="20"/>
      <c r="D811" s="20"/>
      <c r="E811" s="20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0"/>
      <c r="C812" s="20"/>
      <c r="D812" s="20"/>
      <c r="E812" s="20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0"/>
      <c r="C813" s="20"/>
      <c r="D813" s="20"/>
      <c r="E813" s="20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0"/>
      <c r="C814" s="20"/>
      <c r="D814" s="20"/>
      <c r="E814" s="20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0"/>
      <c r="C815" s="20"/>
      <c r="D815" s="20"/>
      <c r="E815" s="20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0"/>
      <c r="C816" s="20"/>
      <c r="D816" s="20"/>
      <c r="E816" s="20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0"/>
      <c r="C817" s="20"/>
      <c r="D817" s="20"/>
      <c r="E817" s="20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0"/>
      <c r="C818" s="20"/>
      <c r="D818" s="20"/>
      <c r="E818" s="20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0"/>
      <c r="C819" s="20"/>
      <c r="D819" s="20"/>
      <c r="E819" s="20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0"/>
      <c r="C820" s="20"/>
      <c r="D820" s="20"/>
      <c r="E820" s="20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0"/>
      <c r="C821" s="20"/>
      <c r="D821" s="20"/>
      <c r="E821" s="20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0"/>
      <c r="C822" s="20"/>
      <c r="D822" s="20"/>
      <c r="E822" s="20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0"/>
      <c r="C823" s="20"/>
      <c r="D823" s="20"/>
      <c r="E823" s="20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0"/>
      <c r="C824" s="20"/>
      <c r="D824" s="20"/>
      <c r="E824" s="20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0"/>
      <c r="C825" s="20"/>
      <c r="D825" s="20"/>
      <c r="E825" s="20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0"/>
      <c r="C826" s="20"/>
      <c r="D826" s="20"/>
      <c r="E826" s="20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0"/>
      <c r="C827" s="20"/>
      <c r="D827" s="20"/>
      <c r="E827" s="20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0"/>
      <c r="C828" s="20"/>
      <c r="D828" s="20"/>
      <c r="E828" s="20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0"/>
      <c r="C829" s="20"/>
      <c r="D829" s="20"/>
      <c r="E829" s="20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0"/>
      <c r="C830" s="20"/>
      <c r="D830" s="20"/>
      <c r="E830" s="20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0"/>
      <c r="C831" s="20"/>
      <c r="D831" s="20"/>
      <c r="E831" s="20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0"/>
      <c r="C832" s="20"/>
      <c r="D832" s="20"/>
      <c r="E832" s="20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0"/>
      <c r="C833" s="20"/>
      <c r="D833" s="20"/>
      <c r="E833" s="20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0"/>
      <c r="C834" s="20"/>
      <c r="D834" s="20"/>
      <c r="E834" s="20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0"/>
      <c r="C835" s="20"/>
      <c r="D835" s="20"/>
      <c r="E835" s="20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0"/>
      <c r="C836" s="20"/>
      <c r="D836" s="20"/>
      <c r="E836" s="20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0"/>
      <c r="C837" s="20"/>
      <c r="D837" s="20"/>
      <c r="E837" s="20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0"/>
      <c r="C838" s="20"/>
      <c r="D838" s="20"/>
      <c r="E838" s="20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0"/>
      <c r="C839" s="20"/>
      <c r="D839" s="20"/>
      <c r="E839" s="20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0"/>
      <c r="C840" s="20"/>
      <c r="D840" s="20"/>
      <c r="E840" s="20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0"/>
      <c r="C841" s="20"/>
      <c r="D841" s="20"/>
      <c r="E841" s="20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0"/>
      <c r="C842" s="20"/>
      <c r="D842" s="20"/>
      <c r="E842" s="20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0"/>
      <c r="C843" s="20"/>
      <c r="D843" s="20"/>
      <c r="E843" s="20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0"/>
      <c r="C844" s="20"/>
      <c r="D844" s="20"/>
      <c r="E844" s="20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0"/>
      <c r="C845" s="20"/>
      <c r="D845" s="20"/>
      <c r="E845" s="20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0"/>
      <c r="C846" s="20"/>
      <c r="D846" s="20"/>
      <c r="E846" s="20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0"/>
      <c r="C847" s="20"/>
      <c r="D847" s="20"/>
      <c r="E847" s="20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0"/>
      <c r="C848" s="20"/>
      <c r="D848" s="20"/>
      <c r="E848" s="20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0"/>
      <c r="C849" s="20"/>
      <c r="D849" s="20"/>
      <c r="E849" s="20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0"/>
      <c r="C850" s="20"/>
      <c r="D850" s="20"/>
      <c r="E850" s="20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0"/>
      <c r="C851" s="20"/>
      <c r="D851" s="20"/>
      <c r="E851" s="20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0"/>
      <c r="C852" s="20"/>
      <c r="D852" s="20"/>
      <c r="E852" s="20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0"/>
      <c r="C853" s="20"/>
      <c r="D853" s="20"/>
      <c r="E853" s="20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0"/>
      <c r="C854" s="20"/>
      <c r="D854" s="20"/>
      <c r="E854" s="20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0"/>
      <c r="C855" s="20"/>
      <c r="D855" s="20"/>
      <c r="E855" s="20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0"/>
      <c r="C856" s="20"/>
      <c r="D856" s="20"/>
      <c r="E856" s="20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0"/>
      <c r="C857" s="20"/>
      <c r="D857" s="20"/>
      <c r="E857" s="20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0"/>
      <c r="C858" s="20"/>
      <c r="D858" s="20"/>
      <c r="E858" s="20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0"/>
      <c r="C859" s="20"/>
      <c r="D859" s="20"/>
      <c r="E859" s="20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0"/>
      <c r="C860" s="20"/>
      <c r="D860" s="20"/>
      <c r="E860" s="20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0"/>
      <c r="C861" s="20"/>
      <c r="D861" s="20"/>
      <c r="E861" s="20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0"/>
      <c r="C862" s="20"/>
      <c r="D862" s="20"/>
      <c r="E862" s="20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0"/>
      <c r="C863" s="20"/>
      <c r="D863" s="20"/>
      <c r="E863" s="20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0"/>
      <c r="C864" s="20"/>
      <c r="D864" s="20"/>
      <c r="E864" s="20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0"/>
      <c r="C865" s="20"/>
      <c r="D865" s="20"/>
      <c r="E865" s="20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0"/>
      <c r="C866" s="20"/>
      <c r="D866" s="20"/>
      <c r="E866" s="20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0"/>
      <c r="C867" s="20"/>
      <c r="D867" s="20"/>
      <c r="E867" s="20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0"/>
      <c r="C868" s="20"/>
      <c r="D868" s="20"/>
      <c r="E868" s="20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0"/>
      <c r="C869" s="20"/>
      <c r="D869" s="20"/>
      <c r="E869" s="20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0"/>
      <c r="C870" s="20"/>
      <c r="D870" s="20"/>
      <c r="E870" s="20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0"/>
      <c r="C871" s="20"/>
      <c r="D871" s="20"/>
      <c r="E871" s="20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0"/>
      <c r="C872" s="20"/>
      <c r="D872" s="20"/>
      <c r="E872" s="20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0"/>
      <c r="C873" s="20"/>
      <c r="D873" s="20"/>
      <c r="E873" s="20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0"/>
      <c r="C874" s="20"/>
      <c r="D874" s="20"/>
      <c r="E874" s="20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0"/>
      <c r="C875" s="20"/>
      <c r="D875" s="20"/>
      <c r="E875" s="20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0"/>
      <c r="C876" s="20"/>
      <c r="D876" s="20"/>
      <c r="E876" s="20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0"/>
      <c r="C877" s="20"/>
      <c r="D877" s="20"/>
      <c r="E877" s="20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0"/>
      <c r="C878" s="20"/>
      <c r="D878" s="20"/>
      <c r="E878" s="20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0"/>
      <c r="C879" s="20"/>
      <c r="D879" s="20"/>
      <c r="E879" s="20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0"/>
      <c r="C880" s="20"/>
      <c r="D880" s="20"/>
      <c r="E880" s="20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0"/>
      <c r="C881" s="20"/>
      <c r="D881" s="20"/>
      <c r="E881" s="20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0"/>
      <c r="C882" s="20"/>
      <c r="D882" s="20"/>
      <c r="E882" s="20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0"/>
      <c r="C883" s="20"/>
      <c r="D883" s="20"/>
      <c r="E883" s="20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0"/>
      <c r="C884" s="20"/>
      <c r="D884" s="20"/>
      <c r="E884" s="20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0"/>
      <c r="C885" s="20"/>
      <c r="D885" s="20"/>
      <c r="E885" s="20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0"/>
      <c r="C886" s="20"/>
      <c r="D886" s="20"/>
      <c r="E886" s="20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0"/>
      <c r="C887" s="20"/>
      <c r="D887" s="20"/>
      <c r="E887" s="20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0"/>
      <c r="C888" s="20"/>
      <c r="D888" s="20"/>
      <c r="E888" s="20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0"/>
      <c r="C889" s="20"/>
      <c r="D889" s="20"/>
      <c r="E889" s="20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0"/>
      <c r="C890" s="20"/>
      <c r="D890" s="20"/>
      <c r="E890" s="20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0"/>
      <c r="C891" s="20"/>
      <c r="D891" s="20"/>
      <c r="E891" s="20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0"/>
      <c r="C892" s="20"/>
      <c r="D892" s="20"/>
      <c r="E892" s="20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0"/>
      <c r="C893" s="20"/>
      <c r="D893" s="20"/>
      <c r="E893" s="20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0"/>
      <c r="C894" s="20"/>
      <c r="D894" s="20"/>
      <c r="E894" s="20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0"/>
      <c r="C895" s="20"/>
      <c r="D895" s="20"/>
      <c r="E895" s="20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0"/>
      <c r="C896" s="20"/>
      <c r="D896" s="20"/>
      <c r="E896" s="20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0"/>
      <c r="C897" s="20"/>
      <c r="D897" s="20"/>
      <c r="E897" s="20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0"/>
      <c r="C898" s="20"/>
      <c r="D898" s="20"/>
      <c r="E898" s="20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0"/>
      <c r="C899" s="20"/>
      <c r="D899" s="20"/>
      <c r="E899" s="20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0"/>
      <c r="C900" s="20"/>
      <c r="D900" s="20"/>
      <c r="E900" s="20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0"/>
      <c r="C901" s="20"/>
      <c r="D901" s="20"/>
      <c r="E901" s="20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0"/>
      <c r="C902" s="20"/>
      <c r="D902" s="20"/>
      <c r="E902" s="20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0"/>
      <c r="C903" s="20"/>
      <c r="D903" s="20"/>
      <c r="E903" s="20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0"/>
      <c r="C904" s="20"/>
      <c r="D904" s="20"/>
      <c r="E904" s="20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0"/>
      <c r="C905" s="20"/>
      <c r="D905" s="20"/>
      <c r="E905" s="20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0"/>
      <c r="C906" s="20"/>
      <c r="D906" s="20"/>
      <c r="E906" s="20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0"/>
      <c r="C907" s="20"/>
      <c r="D907" s="20"/>
      <c r="E907" s="20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0"/>
      <c r="C908" s="20"/>
      <c r="D908" s="20"/>
      <c r="E908" s="20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0"/>
      <c r="C909" s="20"/>
      <c r="D909" s="20"/>
      <c r="E909" s="20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0"/>
      <c r="C910" s="20"/>
      <c r="D910" s="20"/>
      <c r="E910" s="20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0"/>
      <c r="C911" s="20"/>
      <c r="D911" s="20"/>
      <c r="E911" s="20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0"/>
      <c r="C912" s="20"/>
      <c r="D912" s="20"/>
      <c r="E912" s="20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0"/>
      <c r="C913" s="20"/>
      <c r="D913" s="20"/>
      <c r="E913" s="20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0"/>
      <c r="C914" s="20"/>
      <c r="D914" s="20"/>
      <c r="E914" s="20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0"/>
      <c r="C915" s="20"/>
      <c r="D915" s="20"/>
      <c r="E915" s="20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0"/>
      <c r="C916" s="20"/>
      <c r="D916" s="20"/>
      <c r="E916" s="20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0"/>
      <c r="C917" s="20"/>
      <c r="D917" s="20"/>
      <c r="E917" s="20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0"/>
      <c r="C918" s="20"/>
      <c r="D918" s="20"/>
      <c r="E918" s="20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0"/>
      <c r="C919" s="20"/>
      <c r="D919" s="20"/>
      <c r="E919" s="20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0"/>
      <c r="C920" s="20"/>
      <c r="D920" s="20"/>
      <c r="E920" s="20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0"/>
      <c r="C921" s="20"/>
      <c r="D921" s="20"/>
      <c r="E921" s="20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0"/>
      <c r="C922" s="20"/>
      <c r="D922" s="20"/>
      <c r="E922" s="20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0"/>
      <c r="C923" s="20"/>
      <c r="D923" s="20"/>
      <c r="E923" s="20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0"/>
      <c r="C924" s="20"/>
      <c r="D924" s="20"/>
      <c r="E924" s="20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0"/>
      <c r="C925" s="20"/>
      <c r="D925" s="20"/>
      <c r="E925" s="20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0"/>
      <c r="C926" s="20"/>
      <c r="D926" s="20"/>
      <c r="E926" s="20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0"/>
      <c r="C927" s="20"/>
      <c r="D927" s="20"/>
      <c r="E927" s="20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0"/>
      <c r="C928" s="20"/>
      <c r="D928" s="20"/>
      <c r="E928" s="20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0"/>
      <c r="C929" s="20"/>
      <c r="D929" s="20"/>
      <c r="E929" s="20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0"/>
      <c r="C930" s="20"/>
      <c r="D930" s="20"/>
      <c r="E930" s="20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0"/>
      <c r="C931" s="20"/>
      <c r="D931" s="20"/>
      <c r="E931" s="20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0"/>
      <c r="C932" s="20"/>
      <c r="D932" s="20"/>
      <c r="E932" s="20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0"/>
      <c r="C933" s="20"/>
      <c r="D933" s="20"/>
      <c r="E933" s="20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0"/>
      <c r="C934" s="20"/>
      <c r="D934" s="20"/>
      <c r="E934" s="20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0"/>
      <c r="C935" s="20"/>
      <c r="D935" s="20"/>
      <c r="E935" s="20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0"/>
      <c r="C936" s="20"/>
      <c r="D936" s="20"/>
      <c r="E936" s="20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0"/>
      <c r="C937" s="20"/>
      <c r="D937" s="20"/>
      <c r="E937" s="20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0"/>
      <c r="C938" s="20"/>
      <c r="D938" s="20"/>
      <c r="E938" s="20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0"/>
      <c r="C939" s="20"/>
      <c r="D939" s="20"/>
      <c r="E939" s="20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0"/>
      <c r="C940" s="20"/>
      <c r="D940" s="20"/>
      <c r="E940" s="20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0"/>
      <c r="C941" s="20"/>
      <c r="D941" s="20"/>
      <c r="E941" s="20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0"/>
      <c r="C942" s="20"/>
      <c r="D942" s="20"/>
      <c r="E942" s="20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0"/>
      <c r="C943" s="20"/>
      <c r="D943" s="20"/>
      <c r="E943" s="20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0"/>
      <c r="C944" s="20"/>
      <c r="D944" s="20"/>
      <c r="E944" s="20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0"/>
      <c r="C945" s="20"/>
      <c r="D945" s="20"/>
      <c r="E945" s="20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0"/>
      <c r="C946" s="20"/>
      <c r="D946" s="20"/>
      <c r="E946" s="20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0"/>
      <c r="C947" s="20"/>
      <c r="D947" s="20"/>
      <c r="E947" s="20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0"/>
      <c r="C948" s="20"/>
      <c r="D948" s="20"/>
      <c r="E948" s="20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0"/>
      <c r="C949" s="20"/>
      <c r="D949" s="20"/>
      <c r="E949" s="20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0"/>
      <c r="C950" s="20"/>
      <c r="D950" s="20"/>
      <c r="E950" s="20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0"/>
      <c r="C951" s="20"/>
      <c r="D951" s="20"/>
      <c r="E951" s="20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0"/>
      <c r="C952" s="20"/>
      <c r="D952" s="20"/>
      <c r="E952" s="20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0"/>
      <c r="C953" s="20"/>
      <c r="D953" s="20"/>
      <c r="E953" s="20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0"/>
      <c r="C954" s="20"/>
      <c r="D954" s="20"/>
      <c r="E954" s="20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0"/>
      <c r="C955" s="20"/>
      <c r="D955" s="20"/>
      <c r="E955" s="20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0"/>
      <c r="C956" s="20"/>
      <c r="D956" s="20"/>
      <c r="E956" s="20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0"/>
      <c r="C957" s="20"/>
      <c r="D957" s="20"/>
      <c r="E957" s="20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0"/>
      <c r="C958" s="20"/>
      <c r="D958" s="20"/>
      <c r="E958" s="20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0"/>
      <c r="C959" s="20"/>
      <c r="D959" s="20"/>
      <c r="E959" s="20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0"/>
      <c r="C960" s="20"/>
      <c r="D960" s="20"/>
      <c r="E960" s="20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0"/>
      <c r="C961" s="20"/>
      <c r="D961" s="20"/>
      <c r="E961" s="20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0"/>
      <c r="C962" s="20"/>
      <c r="D962" s="20"/>
      <c r="E962" s="20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0"/>
      <c r="C963" s="20"/>
      <c r="D963" s="20"/>
      <c r="E963" s="20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0"/>
      <c r="C964" s="20"/>
      <c r="D964" s="20"/>
      <c r="E964" s="20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0"/>
      <c r="C965" s="20"/>
      <c r="D965" s="20"/>
      <c r="E965" s="20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0"/>
      <c r="C966" s="20"/>
      <c r="D966" s="20"/>
      <c r="E966" s="20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0"/>
      <c r="C967" s="20"/>
      <c r="D967" s="20"/>
      <c r="E967" s="20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0"/>
      <c r="C968" s="20"/>
      <c r="D968" s="20"/>
      <c r="E968" s="20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0"/>
      <c r="C969" s="20"/>
      <c r="D969" s="20"/>
      <c r="E969" s="20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0"/>
      <c r="C970" s="20"/>
      <c r="D970" s="20"/>
      <c r="E970" s="20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0"/>
      <c r="C971" s="20"/>
      <c r="D971" s="20"/>
      <c r="E971" s="20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0"/>
      <c r="C972" s="20"/>
      <c r="D972" s="20"/>
      <c r="E972" s="20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0"/>
      <c r="C973" s="20"/>
      <c r="D973" s="20"/>
      <c r="E973" s="20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0"/>
      <c r="C974" s="20"/>
      <c r="D974" s="20"/>
      <c r="E974" s="20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0"/>
      <c r="C975" s="20"/>
      <c r="D975" s="20"/>
      <c r="E975" s="20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0"/>
      <c r="C976" s="20"/>
      <c r="D976" s="20"/>
      <c r="E976" s="20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0"/>
      <c r="C977" s="20"/>
      <c r="D977" s="20"/>
      <c r="E977" s="20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0"/>
      <c r="C978" s="20"/>
      <c r="D978" s="20"/>
      <c r="E978" s="20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0"/>
      <c r="C979" s="20"/>
      <c r="D979" s="20"/>
      <c r="E979" s="20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0"/>
      <c r="C980" s="20"/>
      <c r="D980" s="20"/>
      <c r="E980" s="20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0"/>
      <c r="C981" s="20"/>
      <c r="D981" s="20"/>
      <c r="E981" s="20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0"/>
      <c r="C982" s="20"/>
      <c r="D982" s="20"/>
      <c r="E982" s="20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0"/>
      <c r="C983" s="20"/>
      <c r="D983" s="20"/>
      <c r="E983" s="20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0"/>
      <c r="C984" s="20"/>
      <c r="D984" s="20"/>
      <c r="E984" s="20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0"/>
      <c r="C985" s="20"/>
      <c r="D985" s="20"/>
      <c r="E985" s="20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0"/>
      <c r="C986" s="20"/>
      <c r="D986" s="20"/>
      <c r="E986" s="20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0"/>
      <c r="C987" s="20"/>
      <c r="D987" s="20"/>
      <c r="E987" s="20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0"/>
      <c r="C988" s="20"/>
      <c r="D988" s="20"/>
      <c r="E988" s="20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0"/>
      <c r="C989" s="20"/>
      <c r="D989" s="20"/>
      <c r="E989" s="20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0"/>
      <c r="C990" s="20"/>
      <c r="D990" s="20"/>
      <c r="E990" s="20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0"/>
      <c r="C991" s="20"/>
      <c r="D991" s="20"/>
      <c r="E991" s="20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0"/>
      <c r="C992" s="20"/>
      <c r="D992" s="20"/>
      <c r="E992" s="20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0"/>
      <c r="C993" s="20"/>
      <c r="D993" s="20"/>
      <c r="E993" s="20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0"/>
      <c r="C994" s="20"/>
      <c r="D994" s="20"/>
      <c r="E994" s="20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0"/>
      <c r="C995" s="20"/>
      <c r="D995" s="20"/>
      <c r="E995" s="20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0"/>
      <c r="C996" s="20"/>
      <c r="D996" s="20"/>
      <c r="E996" s="20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0"/>
      <c r="C997" s="20"/>
      <c r="D997" s="20"/>
      <c r="E997" s="20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0"/>
      <c r="C998" s="20"/>
      <c r="D998" s="20"/>
      <c r="E998" s="20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0"/>
      <c r="C999" s="20"/>
      <c r="D999" s="20"/>
      <c r="E999" s="20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0"/>
      <c r="C1000" s="20"/>
      <c r="D1000" s="20"/>
      <c r="E1000" s="20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5">
    <mergeCell ref="A1:E1"/>
    <mergeCell ref="A2:B2"/>
    <mergeCell ref="A3:A14"/>
    <mergeCell ref="A15:A26"/>
    <mergeCell ref="A27:E27"/>
  </mergeCells>
  <pageMargins left="0.23611111111111099" right="0.23611111111111099" top="0.74791666666666701" bottom="0.74791666666666701" header="0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1:Z1000"/>
  <sheetViews>
    <sheetView workbookViewId="0">
      <selection sqref="A1:E7"/>
    </sheetView>
  </sheetViews>
  <sheetFormatPr baseColWidth="10" defaultColWidth="14.42578125" defaultRowHeight="15" customHeight="1"/>
  <cols>
    <col min="1" max="1" width="11.7109375" customWidth="1"/>
    <col min="2" max="26" width="8.85546875" customWidth="1"/>
  </cols>
  <sheetData>
    <row r="1" spans="1:26" ht="34.5" customHeight="1">
      <c r="A1" s="195" t="s">
        <v>181</v>
      </c>
      <c r="B1" s="196"/>
      <c r="C1" s="196"/>
      <c r="D1" s="196"/>
      <c r="E1" s="197"/>
      <c r="F1" s="2"/>
      <c r="G1" s="2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09"/>
      <c r="B2" s="210" t="s">
        <v>38</v>
      </c>
      <c r="C2" s="211"/>
      <c r="D2" s="210" t="s">
        <v>43</v>
      </c>
      <c r="E2" s="211"/>
      <c r="F2" s="2"/>
      <c r="G2" s="2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02"/>
      <c r="B3" s="138" t="s">
        <v>158</v>
      </c>
      <c r="C3" s="103" t="s">
        <v>23</v>
      </c>
      <c r="D3" s="103" t="s">
        <v>158</v>
      </c>
      <c r="E3" s="103" t="s">
        <v>23</v>
      </c>
      <c r="F3" s="2"/>
      <c r="G3" s="2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96" t="s">
        <v>45</v>
      </c>
      <c r="B4" s="106">
        <f>SUM(B5:B6)</f>
        <v>101946</v>
      </c>
      <c r="C4" s="107">
        <f t="shared" ref="C4:C6" si="0">B4*100/$B$4</f>
        <v>100</v>
      </c>
      <c r="D4" s="106">
        <f>SUM(D5:D6)</f>
        <v>3946517</v>
      </c>
      <c r="E4" s="107">
        <f t="shared" ref="E4:E6" si="1">D4*100/$D$4</f>
        <v>100</v>
      </c>
      <c r="F4" s="2"/>
      <c r="G4" s="2"/>
      <c r="H4" s="7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95" t="s">
        <v>182</v>
      </c>
      <c r="B5" s="108">
        <v>35605</v>
      </c>
      <c r="C5" s="109">
        <f t="shared" si="0"/>
        <v>34.925352637670926</v>
      </c>
      <c r="D5" s="108">
        <v>1054603</v>
      </c>
      <c r="E5" s="109">
        <f t="shared" si="1"/>
        <v>26.72237317107718</v>
      </c>
      <c r="F5" s="2"/>
      <c r="G5" s="2"/>
      <c r="H5" s="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95" t="s">
        <v>183</v>
      </c>
      <c r="B6" s="108">
        <v>66341</v>
      </c>
      <c r="C6" s="109">
        <f t="shared" si="0"/>
        <v>65.074647362329074</v>
      </c>
      <c r="D6" s="108">
        <v>2891914</v>
      </c>
      <c r="E6" s="109">
        <f t="shared" si="1"/>
        <v>73.27762682892282</v>
      </c>
      <c r="F6" s="2"/>
      <c r="G6" s="2"/>
      <c r="H6" s="7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198" t="s">
        <v>101</v>
      </c>
      <c r="B7" s="199"/>
      <c r="C7" s="199"/>
      <c r="D7" s="199"/>
      <c r="E7" s="199"/>
      <c r="F7" s="2"/>
      <c r="G7" s="2"/>
      <c r="H7" s="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5">
    <mergeCell ref="A1:E1"/>
    <mergeCell ref="A2:A3"/>
    <mergeCell ref="B2:C2"/>
    <mergeCell ref="D2:E2"/>
    <mergeCell ref="A7:E7"/>
  </mergeCells>
  <printOptions horizontalCentered="1"/>
  <pageMargins left="0.23611111111111099" right="0.23611111111111099" top="0.74791666666666701" bottom="0.74791666666666701" header="0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07590-C63D-41F2-8749-4BCACD1876CB}">
  <sheetPr>
    <tabColor rgb="FF92D050"/>
  </sheetPr>
  <dimension ref="A1:D23"/>
  <sheetViews>
    <sheetView workbookViewId="0">
      <selection sqref="A1:D23"/>
    </sheetView>
  </sheetViews>
  <sheetFormatPr baseColWidth="10" defaultColWidth="11.5703125" defaultRowHeight="15"/>
  <cols>
    <col min="1" max="1" width="15.85546875" customWidth="1"/>
  </cols>
  <sheetData>
    <row r="1" spans="1:4" ht="28.5" customHeight="1">
      <c r="A1" s="195" t="s">
        <v>186</v>
      </c>
      <c r="B1" s="196"/>
      <c r="C1" s="196"/>
      <c r="D1" s="197"/>
    </row>
    <row r="2" spans="1:4">
      <c r="A2" s="111"/>
      <c r="B2" s="139" t="s">
        <v>187</v>
      </c>
      <c r="C2" s="139" t="s">
        <v>188</v>
      </c>
      <c r="D2" s="139" t="s">
        <v>189</v>
      </c>
    </row>
    <row r="3" spans="1:4">
      <c r="A3" s="140" t="s">
        <v>45</v>
      </c>
      <c r="B3" s="141">
        <v>1903.575</v>
      </c>
      <c r="C3" s="141">
        <v>2022.5874999999999</v>
      </c>
      <c r="D3" s="142">
        <f t="shared" ref="D3:D20" si="0">(C3/B3-1)*100</f>
        <v>6.2520520599398388</v>
      </c>
    </row>
    <row r="4" spans="1:4">
      <c r="A4" s="111" t="s">
        <v>48</v>
      </c>
      <c r="B4" s="143">
        <v>1692.03</v>
      </c>
      <c r="C4" s="143">
        <v>1768.2024999999999</v>
      </c>
      <c r="D4" s="144">
        <f t="shared" si="0"/>
        <v>4.5018409839068907</v>
      </c>
    </row>
    <row r="5" spans="1:4">
      <c r="A5" s="111" t="s">
        <v>50</v>
      </c>
      <c r="B5" s="143">
        <v>1812.2950000000001</v>
      </c>
      <c r="C5" s="143">
        <v>1937.3225</v>
      </c>
      <c r="D5" s="144">
        <f t="shared" si="0"/>
        <v>6.8988492491564468</v>
      </c>
    </row>
    <row r="6" spans="1:4">
      <c r="A6" s="111" t="s">
        <v>52</v>
      </c>
      <c r="B6" s="143">
        <v>1971.08</v>
      </c>
      <c r="C6" s="143">
        <v>2028.355</v>
      </c>
      <c r="D6" s="144">
        <f t="shared" si="0"/>
        <v>2.9057673965541708</v>
      </c>
    </row>
    <row r="7" spans="1:4">
      <c r="A7" s="140" t="s">
        <v>38</v>
      </c>
      <c r="B7" s="141">
        <v>1652.05</v>
      </c>
      <c r="C7" s="141">
        <v>1831.2474999999999</v>
      </c>
      <c r="D7" s="142">
        <f t="shared" si="0"/>
        <v>10.84697799703398</v>
      </c>
    </row>
    <row r="8" spans="1:4">
      <c r="A8" s="111" t="s">
        <v>54</v>
      </c>
      <c r="B8" s="143">
        <v>1442.7125000000001</v>
      </c>
      <c r="C8" s="143">
        <v>1583.5</v>
      </c>
      <c r="D8" s="144">
        <f t="shared" si="0"/>
        <v>9.7585277732049835</v>
      </c>
    </row>
    <row r="9" spans="1:4">
      <c r="A9" s="111" t="s">
        <v>56</v>
      </c>
      <c r="B9" s="143">
        <v>1826.45</v>
      </c>
      <c r="C9" s="143">
        <v>1858.47</v>
      </c>
      <c r="D9" s="144">
        <f t="shared" si="0"/>
        <v>1.7531276520025285</v>
      </c>
    </row>
    <row r="10" spans="1:4">
      <c r="A10" s="111" t="s">
        <v>59</v>
      </c>
      <c r="B10" s="143">
        <v>1740.075</v>
      </c>
      <c r="C10" s="143">
        <v>1829.9949999999999</v>
      </c>
      <c r="D10" s="144">
        <f t="shared" si="0"/>
        <v>5.1675933508612992</v>
      </c>
    </row>
    <row r="11" spans="1:4">
      <c r="A11" s="111" t="s">
        <v>55</v>
      </c>
      <c r="B11" s="143">
        <v>1700.1675</v>
      </c>
      <c r="C11" s="143">
        <v>1785.145</v>
      </c>
      <c r="D11" s="144">
        <f t="shared" si="0"/>
        <v>4.9981840024585722</v>
      </c>
    </row>
    <row r="12" spans="1:4">
      <c r="A12" s="111" t="s">
        <v>51</v>
      </c>
      <c r="B12" s="143">
        <v>2005.395</v>
      </c>
      <c r="C12" s="143">
        <v>2165.8575000000001</v>
      </c>
      <c r="D12" s="144">
        <f t="shared" si="0"/>
        <v>8.0015408435744728</v>
      </c>
    </row>
    <row r="13" spans="1:4">
      <c r="A13" s="111" t="s">
        <v>61</v>
      </c>
      <c r="B13" s="143">
        <v>1682.4324999999999</v>
      </c>
      <c r="C13" s="143">
        <v>1812.7824999999998</v>
      </c>
      <c r="D13" s="144">
        <f t="shared" si="0"/>
        <v>7.7477105322204531</v>
      </c>
    </row>
    <row r="14" spans="1:4">
      <c r="A14" s="111" t="s">
        <v>62</v>
      </c>
      <c r="B14" s="143">
        <v>1538.95</v>
      </c>
      <c r="C14" s="143">
        <v>1619.595</v>
      </c>
      <c r="D14" s="144">
        <f t="shared" si="0"/>
        <v>5.2402612170635798</v>
      </c>
    </row>
    <row r="15" spans="1:4">
      <c r="A15" s="111" t="s">
        <v>60</v>
      </c>
      <c r="B15" s="143">
        <v>1738.835</v>
      </c>
      <c r="C15" s="143">
        <v>1823.0175000000002</v>
      </c>
      <c r="D15" s="144">
        <f t="shared" si="0"/>
        <v>4.8413161685841422</v>
      </c>
    </row>
    <row r="16" spans="1:4">
      <c r="A16" s="111" t="s">
        <v>49</v>
      </c>
      <c r="B16" s="143">
        <v>2316.9899999999998</v>
      </c>
      <c r="C16" s="143">
        <v>2452.4900000000002</v>
      </c>
      <c r="D16" s="144">
        <f t="shared" si="0"/>
        <v>5.8481046530196812</v>
      </c>
    </row>
    <row r="17" spans="1:4">
      <c r="A17" s="111" t="s">
        <v>63</v>
      </c>
      <c r="B17" s="143">
        <v>1721.48</v>
      </c>
      <c r="C17" s="143">
        <v>1816.1399999999999</v>
      </c>
      <c r="D17" s="144">
        <f t="shared" si="0"/>
        <v>5.4987568836117662</v>
      </c>
    </row>
    <row r="18" spans="1:4">
      <c r="A18" s="111" t="s">
        <v>58</v>
      </c>
      <c r="B18" s="143">
        <v>2118.84</v>
      </c>
      <c r="C18" s="143">
        <v>2167.3125</v>
      </c>
      <c r="D18" s="144">
        <f t="shared" si="0"/>
        <v>2.2876904343886117</v>
      </c>
    </row>
    <row r="19" spans="1:4">
      <c r="A19" s="111" t="s">
        <v>57</v>
      </c>
      <c r="B19" s="143">
        <v>2247.1875</v>
      </c>
      <c r="C19" s="143">
        <v>2357.09</v>
      </c>
      <c r="D19" s="144">
        <f t="shared" si="0"/>
        <v>4.8906688916701579</v>
      </c>
    </row>
    <row r="20" spans="1:4">
      <c r="A20" s="111" t="s">
        <v>53</v>
      </c>
      <c r="B20" s="143">
        <v>1717.6475</v>
      </c>
      <c r="C20" s="143">
        <v>1795.28</v>
      </c>
      <c r="D20" s="144">
        <f t="shared" si="0"/>
        <v>4.5196991815841026</v>
      </c>
    </row>
    <row r="21" spans="1:4" ht="6" customHeight="1">
      <c r="A21" s="170" t="s">
        <v>278</v>
      </c>
      <c r="B21" s="170"/>
      <c r="C21" s="170"/>
      <c r="D21" s="170"/>
    </row>
    <row r="22" spans="1:4" hidden="1">
      <c r="A22" s="172"/>
      <c r="B22" s="172"/>
      <c r="C22" s="172"/>
      <c r="D22" s="172"/>
    </row>
    <row r="23" spans="1:4" ht="42.75" customHeight="1">
      <c r="A23" s="172"/>
      <c r="B23" s="172"/>
      <c r="C23" s="172"/>
      <c r="D23" s="172"/>
    </row>
  </sheetData>
  <mergeCells count="2">
    <mergeCell ref="A1:D1"/>
    <mergeCell ref="A21:D2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A1:Z1000"/>
  <sheetViews>
    <sheetView workbookViewId="0"/>
  </sheetViews>
  <sheetFormatPr baseColWidth="10" defaultColWidth="14.42578125" defaultRowHeight="15" customHeight="1"/>
  <cols>
    <col min="1" max="1" width="8.85546875" customWidth="1"/>
    <col min="2" max="2" width="24.28515625" customWidth="1"/>
    <col min="3" max="26" width="8.85546875" customWidth="1"/>
  </cols>
  <sheetData>
    <row r="1" spans="1:26">
      <c r="A1" s="20" t="s">
        <v>184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/>
      <c r="B2" s="94" t="s">
        <v>279</v>
      </c>
      <c r="C2" s="2" t="s">
        <v>185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49">
        <v>2009</v>
      </c>
      <c r="B3" s="50">
        <v>1.7084999999999999</v>
      </c>
      <c r="C3" s="18">
        <v>90.058999999999997</v>
      </c>
      <c r="D3" s="2"/>
      <c r="E3" s="2"/>
      <c r="F3" s="2"/>
      <c r="G3" s="2"/>
      <c r="H3" s="2"/>
      <c r="I3" s="2"/>
      <c r="J3" s="2"/>
      <c r="K3" s="2"/>
      <c r="L3" s="2"/>
      <c r="M3" s="2"/>
      <c r="N3" s="51"/>
      <c r="O3" s="51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49">
        <v>2010</v>
      </c>
      <c r="B4" s="50">
        <v>1.7295</v>
      </c>
      <c r="C4" s="18">
        <v>86.189400000000006</v>
      </c>
      <c r="D4" s="2"/>
      <c r="E4" s="2"/>
      <c r="F4" s="2"/>
      <c r="G4" s="2"/>
      <c r="H4" s="2"/>
      <c r="I4" s="2"/>
      <c r="J4" s="2"/>
      <c r="K4" s="2"/>
      <c r="L4" s="2"/>
      <c r="M4" s="2"/>
      <c r="N4" s="51"/>
      <c r="O4" s="5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49">
        <v>2011</v>
      </c>
      <c r="B5" s="50">
        <v>1.7351000000000001</v>
      </c>
      <c r="C5" s="18">
        <v>84.082700000000003</v>
      </c>
      <c r="D5" s="2"/>
      <c r="E5" s="2"/>
      <c r="F5" s="2"/>
      <c r="G5" s="2"/>
      <c r="H5" s="2"/>
      <c r="I5" s="2"/>
      <c r="J5" s="2"/>
      <c r="K5" s="2"/>
      <c r="L5" s="2"/>
      <c r="M5" s="2"/>
      <c r="N5" s="51"/>
      <c r="O5" s="5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49">
        <v>2012</v>
      </c>
      <c r="B6" s="50">
        <v>1.7465999999999999</v>
      </c>
      <c r="C6" s="18">
        <v>81.915000000000006</v>
      </c>
      <c r="D6" s="2"/>
      <c r="E6" s="2"/>
      <c r="F6" s="2"/>
      <c r="G6" s="2"/>
      <c r="H6" s="2"/>
      <c r="I6" s="2"/>
      <c r="J6" s="2"/>
      <c r="K6" s="2"/>
      <c r="L6" s="2"/>
      <c r="M6" s="2"/>
      <c r="N6" s="51"/>
      <c r="O6" s="5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49">
        <v>2013</v>
      </c>
      <c r="B7" s="50">
        <v>1.8319000000000001</v>
      </c>
      <c r="C7" s="18">
        <v>74.465500000000006</v>
      </c>
      <c r="D7" s="2"/>
      <c r="E7" s="2"/>
      <c r="F7" s="2"/>
      <c r="G7" s="2"/>
      <c r="H7" s="2"/>
      <c r="I7" s="2"/>
      <c r="J7" s="2"/>
      <c r="K7" s="2"/>
      <c r="L7" s="2"/>
      <c r="M7" s="2"/>
      <c r="N7" s="51"/>
      <c r="O7" s="5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49">
        <v>2014</v>
      </c>
      <c r="B8" s="50">
        <v>1.9109</v>
      </c>
      <c r="C8" s="18">
        <v>73.221400000000003</v>
      </c>
      <c r="D8" s="2"/>
      <c r="E8" s="2"/>
      <c r="F8" s="2"/>
      <c r="G8" s="2"/>
      <c r="H8" s="2"/>
      <c r="I8" s="2"/>
      <c r="J8" s="2"/>
      <c r="K8" s="2"/>
      <c r="L8" s="2"/>
      <c r="M8" s="2"/>
      <c r="N8" s="51"/>
      <c r="O8" s="5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49">
        <v>2015</v>
      </c>
      <c r="B9" s="50">
        <v>1.9918</v>
      </c>
      <c r="C9" s="18">
        <v>72.094999999999999</v>
      </c>
      <c r="D9" s="2"/>
      <c r="E9" s="2"/>
      <c r="F9" s="2"/>
      <c r="G9" s="2"/>
      <c r="H9" s="2"/>
      <c r="I9" s="2"/>
      <c r="J9" s="2"/>
      <c r="K9" s="2"/>
      <c r="L9" s="2"/>
      <c r="M9" s="2"/>
      <c r="N9" s="51"/>
      <c r="O9" s="5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49">
        <v>2016</v>
      </c>
      <c r="B10" s="50">
        <v>2.0213999999999999</v>
      </c>
      <c r="C10" s="18">
        <v>75.263000000000005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51"/>
      <c r="O10" s="5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49">
        <v>2017</v>
      </c>
      <c r="B11" s="50">
        <v>2.0347</v>
      </c>
      <c r="C11" s="18">
        <v>78.904399999999995</v>
      </c>
      <c r="D11" s="18"/>
      <c r="E11" s="2"/>
      <c r="F11" s="2"/>
      <c r="G11" s="2"/>
      <c r="H11" s="2"/>
      <c r="I11" s="2"/>
      <c r="J11" s="2"/>
      <c r="K11" s="2"/>
      <c r="L11" s="2"/>
      <c r="M11" s="2"/>
      <c r="N11" s="51"/>
      <c r="O11" s="5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49">
        <v>2018</v>
      </c>
      <c r="B12" s="50">
        <v>2.0001000000000002</v>
      </c>
      <c r="C12" s="18">
        <v>80.615499999999997</v>
      </c>
      <c r="D12" s="18"/>
      <c r="E12" s="2"/>
      <c r="F12" s="2"/>
      <c r="G12" s="2"/>
      <c r="H12" s="2"/>
      <c r="I12" s="2"/>
      <c r="J12" s="2"/>
      <c r="K12" s="2"/>
      <c r="L12" s="2"/>
      <c r="M12" s="2"/>
      <c r="N12" s="51"/>
      <c r="O12" s="5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49">
        <v>2019</v>
      </c>
      <c r="B13" s="50">
        <v>2.0156999999999998</v>
      </c>
      <c r="C13" s="18">
        <v>79.411600000000007</v>
      </c>
      <c r="D13" s="18"/>
      <c r="E13" s="2"/>
      <c r="F13" s="2"/>
      <c r="G13" s="2"/>
      <c r="H13" s="2"/>
      <c r="I13" s="2"/>
      <c r="J13" s="2"/>
      <c r="K13" s="2"/>
      <c r="L13" s="2"/>
      <c r="M13" s="2"/>
      <c r="N13" s="51"/>
      <c r="O13" s="5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49">
        <v>2020</v>
      </c>
      <c r="B14" s="50">
        <v>1.7011000000000001</v>
      </c>
      <c r="C14" s="18">
        <v>80.288799999999995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51"/>
      <c r="O14" s="5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49">
        <v>2021</v>
      </c>
      <c r="B15" s="50">
        <v>1.8771</v>
      </c>
      <c r="C15" s="53">
        <v>73.2</v>
      </c>
      <c r="D15" s="18"/>
      <c r="E15" s="2"/>
      <c r="F15" s="2"/>
      <c r="G15" s="2"/>
      <c r="H15" s="2"/>
      <c r="I15" s="2"/>
      <c r="J15" s="2"/>
      <c r="K15" s="2"/>
      <c r="L15" s="2"/>
      <c r="M15" s="2"/>
      <c r="N15" s="51"/>
      <c r="O15" s="5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51"/>
      <c r="O16" s="5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12" t="s">
        <v>101</v>
      </c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F23:P23"/>
  </mergeCells>
  <pageMargins left="0.7" right="0.7" top="0.75" bottom="0.75" header="0" footer="0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A1:Z1000"/>
  <sheetViews>
    <sheetView workbookViewId="0"/>
  </sheetViews>
  <sheetFormatPr baseColWidth="10" defaultColWidth="14.42578125" defaultRowHeight="15" customHeight="1"/>
  <cols>
    <col min="1" max="1" width="8.85546875" customWidth="1"/>
    <col min="2" max="2" width="10.5703125" customWidth="1"/>
    <col min="3" max="4" width="14" customWidth="1"/>
    <col min="5" max="26" width="8.85546875" customWidth="1"/>
  </cols>
  <sheetData>
    <row r="1" spans="1:26" ht="22.5" customHeight="1"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</row>
    <row r="2" spans="1:26" ht="24.75" customHeight="1">
      <c r="A2" s="20"/>
      <c r="B2" s="20"/>
      <c r="C2" s="91" t="s">
        <v>190</v>
      </c>
      <c r="D2" s="91" t="s">
        <v>191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2"/>
      <c r="T2" s="2"/>
      <c r="U2" s="2"/>
      <c r="V2" s="2"/>
      <c r="W2" s="2"/>
      <c r="X2" s="2"/>
      <c r="Y2" s="2"/>
      <c r="Z2" s="2"/>
    </row>
    <row r="3" spans="1:26">
      <c r="A3" s="1">
        <v>2011</v>
      </c>
      <c r="B3" s="1"/>
      <c r="C3" s="58">
        <v>2.2734192631685701E-2</v>
      </c>
      <c r="D3" s="58">
        <v>3.02191840277777E-2</v>
      </c>
      <c r="E3" s="1"/>
      <c r="F3" s="54"/>
      <c r="G3" s="18"/>
      <c r="H3" s="55"/>
      <c r="I3" s="56"/>
      <c r="J3" s="1"/>
      <c r="K3" s="1"/>
      <c r="L3" s="1"/>
      <c r="M3" s="1"/>
      <c r="N3" s="1"/>
      <c r="O3" s="1"/>
      <c r="P3" s="1"/>
      <c r="Q3" s="1"/>
      <c r="R3" s="2"/>
      <c r="S3" s="2"/>
      <c r="T3" s="16"/>
      <c r="U3" s="2"/>
      <c r="V3" s="2"/>
      <c r="W3" s="2"/>
      <c r="X3" s="2"/>
      <c r="Y3" s="2"/>
      <c r="Z3" s="2"/>
    </row>
    <row r="4" spans="1:26">
      <c r="A4" s="1"/>
      <c r="B4" s="1"/>
      <c r="C4" s="58">
        <v>3.0524287597606801E-2</v>
      </c>
      <c r="D4" s="58">
        <v>3.1132432413138102E-2</v>
      </c>
      <c r="E4" s="1"/>
      <c r="F4" s="54"/>
      <c r="G4" s="18"/>
      <c r="H4" s="55"/>
      <c r="I4" s="56"/>
      <c r="J4" s="1"/>
      <c r="K4" s="1"/>
      <c r="L4" s="1"/>
      <c r="M4" s="1"/>
      <c r="N4" s="1"/>
      <c r="O4" s="1"/>
      <c r="P4" s="1"/>
      <c r="Q4" s="1"/>
      <c r="R4" s="2"/>
      <c r="S4" s="2"/>
      <c r="T4" s="16"/>
      <c r="U4" s="2"/>
      <c r="V4" s="2"/>
      <c r="W4" s="2"/>
      <c r="X4" s="2"/>
      <c r="Y4" s="2"/>
      <c r="Z4" s="2"/>
    </row>
    <row r="5" spans="1:26">
      <c r="A5" s="1"/>
      <c r="B5" s="1"/>
      <c r="C5" s="58">
        <v>2.3074587592349E-2</v>
      </c>
      <c r="D5" s="58">
        <v>2.6490749036505799E-2</v>
      </c>
      <c r="E5" s="1"/>
      <c r="F5" s="54"/>
      <c r="G5" s="18"/>
      <c r="H5" s="55"/>
      <c r="I5" s="56"/>
      <c r="J5" s="1"/>
      <c r="K5" s="1"/>
      <c r="L5" s="1"/>
      <c r="M5" s="1"/>
      <c r="N5" s="1"/>
      <c r="O5" s="1"/>
      <c r="P5" s="1"/>
      <c r="Q5" s="1"/>
      <c r="R5" s="2"/>
      <c r="S5" s="2"/>
      <c r="T5" s="16"/>
      <c r="U5" s="2"/>
      <c r="V5" s="2"/>
      <c r="W5" s="2"/>
      <c r="X5" s="2"/>
      <c r="Y5" s="2"/>
      <c r="Z5" s="2"/>
    </row>
    <row r="6" spans="1:26">
      <c r="A6" s="1"/>
      <c r="B6" s="1"/>
      <c r="C6" s="58">
        <v>5.4972513743127803E-3</v>
      </c>
      <c r="D6" s="58">
        <v>2.6468418284318201E-2</v>
      </c>
      <c r="E6" s="1"/>
      <c r="F6" s="54"/>
      <c r="G6" s="18"/>
      <c r="H6" s="55"/>
      <c r="I6" s="56"/>
      <c r="J6" s="1"/>
      <c r="K6" s="1"/>
      <c r="L6" s="1"/>
      <c r="M6" s="1"/>
      <c r="N6" s="1"/>
      <c r="O6" s="1"/>
      <c r="P6" s="1"/>
      <c r="Q6" s="1"/>
      <c r="R6" s="2"/>
      <c r="S6" s="2"/>
      <c r="T6" s="16"/>
      <c r="U6" s="2"/>
      <c r="V6" s="2"/>
      <c r="W6" s="2"/>
      <c r="X6" s="2"/>
      <c r="Y6" s="2"/>
      <c r="Z6" s="2"/>
    </row>
    <row r="7" spans="1:26">
      <c r="A7" s="1">
        <v>2012</v>
      </c>
      <c r="B7" s="1"/>
      <c r="C7" s="58">
        <v>-8.6335218815122294E-3</v>
      </c>
      <c r="D7" s="58">
        <v>1.7761159969807101E-2</v>
      </c>
      <c r="E7" s="1"/>
      <c r="F7" s="54"/>
      <c r="G7" s="18"/>
      <c r="H7" s="55"/>
      <c r="I7" s="56"/>
      <c r="J7" s="1"/>
      <c r="K7" s="1"/>
      <c r="L7" s="1"/>
      <c r="M7" s="1"/>
      <c r="N7" s="1"/>
      <c r="O7" s="1"/>
      <c r="P7" s="1"/>
      <c r="Q7" s="1"/>
      <c r="R7" s="2"/>
      <c r="S7" s="2"/>
      <c r="T7" s="16"/>
      <c r="U7" s="2"/>
      <c r="V7" s="2"/>
      <c r="W7" s="2"/>
      <c r="X7" s="2"/>
      <c r="Y7" s="2"/>
      <c r="Z7" s="2"/>
    </row>
    <row r="8" spans="1:26">
      <c r="A8" s="1"/>
      <c r="B8" s="1"/>
      <c r="C8" s="58">
        <v>-1.4367250541232101E-2</v>
      </c>
      <c r="D8" s="58">
        <v>2.01848518415952E-2</v>
      </c>
      <c r="E8" s="1"/>
      <c r="F8" s="54"/>
      <c r="G8" s="18"/>
      <c r="H8" s="55"/>
      <c r="I8" s="56"/>
      <c r="J8" s="1"/>
      <c r="K8" s="1"/>
      <c r="L8" s="1"/>
      <c r="M8" s="1"/>
      <c r="N8" s="1"/>
      <c r="O8" s="1"/>
      <c r="P8" s="1"/>
      <c r="Q8" s="1"/>
      <c r="R8" s="2"/>
      <c r="S8" s="2"/>
      <c r="T8" s="16"/>
      <c r="U8" s="2"/>
      <c r="V8" s="2"/>
      <c r="W8" s="2"/>
      <c r="X8" s="2"/>
      <c r="Y8" s="2"/>
      <c r="Z8" s="2"/>
    </row>
    <row r="9" spans="1:26">
      <c r="A9" s="1"/>
      <c r="B9" s="1"/>
      <c r="C9" s="58">
        <v>-7.9137402314768401E-3</v>
      </c>
      <c r="D9" s="58">
        <v>2.8186575874812499E-2</v>
      </c>
      <c r="E9" s="1"/>
      <c r="F9" s="54"/>
      <c r="G9" s="18"/>
      <c r="H9" s="55"/>
      <c r="I9" s="56"/>
      <c r="J9" s="1"/>
      <c r="K9" s="1"/>
      <c r="L9" s="1"/>
      <c r="M9" s="1"/>
      <c r="N9" s="1"/>
      <c r="O9" s="1"/>
      <c r="P9" s="1"/>
      <c r="Q9" s="1"/>
      <c r="R9" s="2"/>
      <c r="S9" s="2"/>
      <c r="T9" s="16"/>
      <c r="U9" s="2"/>
      <c r="V9" s="2"/>
      <c r="W9" s="2"/>
      <c r="X9" s="2"/>
      <c r="Y9" s="2"/>
      <c r="Z9" s="2"/>
    </row>
    <row r="10" spans="1:26">
      <c r="A10" s="1"/>
      <c r="B10" s="1"/>
      <c r="C10" s="58">
        <v>-9.5427435387673808E-3</v>
      </c>
      <c r="D10" s="58">
        <v>3.3675059065476E-2</v>
      </c>
      <c r="E10" s="1"/>
      <c r="F10" s="54"/>
      <c r="G10" s="18"/>
      <c r="H10" s="55"/>
      <c r="I10" s="56"/>
      <c r="J10" s="1"/>
      <c r="K10" s="1"/>
      <c r="L10" s="1"/>
      <c r="M10" s="1"/>
      <c r="N10" s="1"/>
      <c r="O10" s="1"/>
      <c r="P10" s="1"/>
      <c r="Q10" s="1"/>
      <c r="R10" s="2"/>
      <c r="S10" s="2"/>
      <c r="T10" s="16"/>
      <c r="U10" s="2"/>
      <c r="V10" s="2"/>
      <c r="W10" s="2"/>
      <c r="X10" s="2"/>
      <c r="Y10" s="2"/>
      <c r="Z10" s="2"/>
    </row>
    <row r="11" spans="1:26">
      <c r="A11" s="1">
        <v>2013</v>
      </c>
      <c r="B11" s="59" t="s">
        <v>192</v>
      </c>
      <c r="C11" s="58">
        <v>1.6016016016016099E-3</v>
      </c>
      <c r="D11" s="58">
        <v>2.8437980779181499E-2</v>
      </c>
      <c r="E11" s="1"/>
      <c r="F11" s="54"/>
      <c r="G11" s="18"/>
      <c r="H11" s="55"/>
      <c r="I11" s="56"/>
      <c r="J11" s="1"/>
      <c r="K11" s="1"/>
      <c r="L11" s="1"/>
      <c r="M11" s="1"/>
      <c r="N11" s="1"/>
      <c r="O11" s="1"/>
      <c r="P11" s="1"/>
      <c r="Q11" s="1"/>
      <c r="R11" s="2"/>
      <c r="S11" s="2"/>
      <c r="T11" s="16"/>
      <c r="U11" s="2"/>
      <c r="V11" s="2"/>
      <c r="W11" s="2"/>
      <c r="X11" s="2"/>
      <c r="Y11" s="2"/>
      <c r="Z11" s="2"/>
    </row>
    <row r="12" spans="1:26">
      <c r="A12" s="1"/>
      <c r="B12" s="59" t="s">
        <v>193</v>
      </c>
      <c r="C12" s="58">
        <v>-3.49440894568687E-3</v>
      </c>
      <c r="D12" s="58">
        <v>-1.05798629941023E-3</v>
      </c>
      <c r="E12" s="1"/>
      <c r="F12" s="54"/>
      <c r="G12" s="18"/>
      <c r="H12" s="55"/>
      <c r="I12" s="56"/>
      <c r="J12" s="1"/>
      <c r="K12" s="1"/>
      <c r="L12" s="1"/>
      <c r="M12" s="1"/>
      <c r="N12" s="1"/>
      <c r="O12" s="1"/>
      <c r="P12" s="1"/>
      <c r="Q12" s="1"/>
      <c r="R12" s="2"/>
      <c r="S12" s="2"/>
      <c r="T12" s="16"/>
      <c r="U12" s="2"/>
      <c r="V12" s="2"/>
      <c r="W12" s="2"/>
      <c r="X12" s="2"/>
      <c r="Y12" s="2"/>
      <c r="Z12" s="2"/>
    </row>
    <row r="13" spans="1:26">
      <c r="A13" s="1"/>
      <c r="B13" s="59" t="s">
        <v>194</v>
      </c>
      <c r="C13" s="58">
        <v>4.4869877355666601E-3</v>
      </c>
      <c r="D13" s="58">
        <v>8.6335857891308692E-3</v>
      </c>
      <c r="E13" s="1"/>
      <c r="F13" s="54"/>
      <c r="G13" s="18"/>
      <c r="H13" s="55"/>
      <c r="I13" s="56"/>
      <c r="J13" s="1"/>
      <c r="K13" s="1"/>
      <c r="L13" s="1"/>
      <c r="M13" s="1"/>
      <c r="N13" s="1"/>
      <c r="O13" s="1"/>
      <c r="P13" s="1"/>
      <c r="Q13" s="1"/>
      <c r="R13" s="2"/>
      <c r="S13" s="2"/>
      <c r="T13" s="16"/>
      <c r="U13" s="2"/>
      <c r="V13" s="2"/>
      <c r="W13" s="2"/>
      <c r="X13" s="2"/>
      <c r="Y13" s="2"/>
      <c r="Z13" s="2"/>
    </row>
    <row r="14" spans="1:26">
      <c r="A14" s="1"/>
      <c r="B14" s="59" t="s">
        <v>195</v>
      </c>
      <c r="C14" s="58">
        <v>1.9470092332396698E-2</v>
      </c>
      <c r="D14" s="58">
        <v>3.55366973852056E-3</v>
      </c>
      <c r="E14" s="1"/>
      <c r="F14" s="54"/>
      <c r="G14" s="18"/>
      <c r="H14" s="55"/>
      <c r="I14" s="56"/>
      <c r="J14" s="1"/>
      <c r="K14" s="1"/>
      <c r="L14" s="1"/>
      <c r="M14" s="1"/>
      <c r="N14" s="1"/>
      <c r="O14" s="1"/>
      <c r="P14" s="1"/>
      <c r="Q14" s="1"/>
      <c r="R14" s="2"/>
      <c r="S14" s="2"/>
      <c r="T14" s="16"/>
      <c r="U14" s="2"/>
      <c r="V14" s="2"/>
      <c r="W14" s="2"/>
      <c r="X14" s="2"/>
      <c r="Y14" s="2"/>
      <c r="Z14" s="2"/>
    </row>
    <row r="15" spans="1:26">
      <c r="A15" s="1">
        <v>2014</v>
      </c>
      <c r="B15" s="59" t="s">
        <v>192</v>
      </c>
      <c r="C15" s="58">
        <v>2.118940529735136E-2</v>
      </c>
      <c r="D15" s="58">
        <v>3.8405033910471342E-3</v>
      </c>
      <c r="E15" s="1"/>
      <c r="F15" s="54"/>
      <c r="G15" s="18"/>
      <c r="H15" s="55"/>
      <c r="I15" s="56"/>
      <c r="J15" s="1"/>
      <c r="K15" s="1"/>
      <c r="L15" s="1"/>
      <c r="M15" s="1"/>
      <c r="N15" s="1"/>
      <c r="O15" s="1"/>
      <c r="P15" s="1"/>
      <c r="Q15" s="1"/>
      <c r="R15" s="2"/>
      <c r="S15" s="2"/>
      <c r="T15" s="16"/>
      <c r="U15" s="2"/>
      <c r="V15" s="2"/>
      <c r="W15" s="2"/>
      <c r="X15" s="2"/>
      <c r="Y15" s="2"/>
      <c r="Z15" s="2"/>
    </row>
    <row r="16" spans="1:26">
      <c r="A16" s="1"/>
      <c r="B16" s="59" t="s">
        <v>193</v>
      </c>
      <c r="C16" s="58">
        <v>2.1039975954313173E-2</v>
      </c>
      <c r="D16" s="58">
        <v>5.5786286898049653E-3</v>
      </c>
      <c r="E16" s="1"/>
      <c r="F16" s="54"/>
      <c r="G16" s="18"/>
      <c r="H16" s="55"/>
      <c r="I16" s="56"/>
      <c r="J16" s="1"/>
      <c r="K16" s="1"/>
      <c r="L16" s="1"/>
      <c r="M16" s="1"/>
      <c r="N16" s="1"/>
      <c r="O16" s="1"/>
      <c r="P16" s="1"/>
      <c r="Q16" s="1"/>
      <c r="R16" s="2"/>
      <c r="S16" s="2"/>
      <c r="T16" s="16"/>
      <c r="U16" s="2"/>
      <c r="V16" s="2"/>
      <c r="W16" s="2"/>
      <c r="X16" s="2"/>
      <c r="Y16" s="2"/>
      <c r="Z16" s="2"/>
    </row>
    <row r="17" spans="1:26">
      <c r="A17" s="1"/>
      <c r="B17" s="59" t="s">
        <v>194</v>
      </c>
      <c r="C17" s="58">
        <v>1.3797895572761565E-2</v>
      </c>
      <c r="D17" s="58">
        <v>1.2270877118307766E-3</v>
      </c>
      <c r="E17" s="1"/>
      <c r="F17" s="54"/>
      <c r="G17" s="18"/>
      <c r="H17" s="55"/>
      <c r="I17" s="56"/>
      <c r="J17" s="1"/>
      <c r="K17" s="1"/>
      <c r="L17" s="1"/>
      <c r="M17" s="1"/>
      <c r="N17" s="1"/>
      <c r="O17" s="1"/>
      <c r="P17" s="1"/>
      <c r="Q17" s="1"/>
      <c r="R17" s="2"/>
      <c r="S17" s="2"/>
      <c r="T17" s="16"/>
      <c r="U17" s="2"/>
      <c r="V17" s="2"/>
      <c r="W17" s="2"/>
      <c r="X17" s="2"/>
      <c r="Y17" s="2"/>
      <c r="Z17" s="2"/>
    </row>
    <row r="18" spans="1:26">
      <c r="A18" s="1"/>
      <c r="B18" s="59" t="s">
        <v>195</v>
      </c>
      <c r="C18" s="58">
        <v>7.087311743281699E-3</v>
      </c>
      <c r="D18" s="58">
        <v>-2.4060799150403822E-3</v>
      </c>
      <c r="E18" s="1"/>
      <c r="F18" s="54"/>
      <c r="G18" s="18"/>
      <c r="H18" s="55"/>
      <c r="I18" s="56"/>
      <c r="J18" s="1"/>
      <c r="K18" s="1"/>
      <c r="L18" s="1"/>
      <c r="M18" s="1"/>
      <c r="N18" s="1"/>
      <c r="O18" s="1"/>
      <c r="P18" s="1"/>
      <c r="Q18" s="1"/>
      <c r="R18" s="2"/>
      <c r="S18" s="2"/>
      <c r="T18" s="16"/>
      <c r="U18" s="2"/>
      <c r="V18" s="2"/>
      <c r="W18" s="2"/>
      <c r="X18" s="2"/>
      <c r="Y18" s="2"/>
      <c r="Z18" s="2"/>
    </row>
    <row r="19" spans="1:26">
      <c r="A19" s="1">
        <v>2015</v>
      </c>
      <c r="B19" s="59" t="s">
        <v>192</v>
      </c>
      <c r="C19" s="58">
        <v>-3.5225048923679392E-3</v>
      </c>
      <c r="D19" s="58">
        <v>-7.9590220627300257E-3</v>
      </c>
      <c r="E19" s="1"/>
      <c r="F19" s="54"/>
      <c r="G19" s="18"/>
      <c r="H19" s="55"/>
      <c r="I19" s="56"/>
      <c r="J19" s="1"/>
      <c r="K19" s="1"/>
      <c r="L19" s="1"/>
      <c r="M19" s="1"/>
      <c r="N19" s="1"/>
      <c r="O19" s="1"/>
      <c r="P19" s="1"/>
      <c r="Q19" s="1"/>
      <c r="R19" s="2"/>
      <c r="S19" s="2"/>
      <c r="T19" s="16"/>
      <c r="U19" s="2"/>
      <c r="V19" s="2"/>
      <c r="W19" s="2"/>
      <c r="X19" s="2"/>
      <c r="Y19" s="2"/>
      <c r="Z19" s="2"/>
    </row>
    <row r="20" spans="1:26">
      <c r="A20" s="1"/>
      <c r="B20" s="59" t="s">
        <v>193</v>
      </c>
      <c r="C20" s="58">
        <v>9.6163281326662187E-3</v>
      </c>
      <c r="D20" s="58">
        <v>1.410932407726273E-3</v>
      </c>
      <c r="E20" s="1"/>
      <c r="F20" s="54"/>
      <c r="G20" s="18"/>
      <c r="H20" s="55"/>
      <c r="I20" s="56"/>
      <c r="J20" s="1"/>
      <c r="K20" s="1"/>
      <c r="L20" s="1"/>
      <c r="M20" s="1"/>
      <c r="N20" s="1"/>
      <c r="O20" s="1"/>
      <c r="P20" s="1"/>
      <c r="Q20" s="1"/>
      <c r="R20" s="2"/>
      <c r="S20" s="2"/>
      <c r="T20" s="16"/>
      <c r="U20" s="2"/>
      <c r="V20" s="2"/>
      <c r="W20" s="2"/>
      <c r="X20" s="2"/>
      <c r="Y20" s="2"/>
      <c r="Z20" s="2"/>
    </row>
    <row r="21" spans="1:26" ht="11.25" customHeight="1">
      <c r="A21" s="1"/>
      <c r="B21" s="59" t="s">
        <v>194</v>
      </c>
      <c r="C21" s="58">
        <v>1.9580967299770435E-4</v>
      </c>
      <c r="D21" s="58">
        <v>1.5245066942115582E-3</v>
      </c>
      <c r="E21" s="1"/>
      <c r="F21" s="2"/>
      <c r="G21" s="2"/>
      <c r="H21" s="1"/>
      <c r="I21" s="1"/>
      <c r="J21" s="1"/>
      <c r="K21" s="1"/>
      <c r="L21" s="1"/>
      <c r="M21" s="1"/>
      <c r="N21" s="1"/>
      <c r="O21" s="1"/>
      <c r="P21" s="1"/>
      <c r="Q21" s="1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1"/>
      <c r="B22" s="59" t="s">
        <v>195</v>
      </c>
      <c r="C22" s="58">
        <v>-2.8342455043001147E-3</v>
      </c>
      <c r="D22" s="58">
        <v>8.9156506262577651E-4</v>
      </c>
      <c r="E22" s="1"/>
      <c r="F22" s="213" t="s">
        <v>196</v>
      </c>
      <c r="G22" s="213"/>
      <c r="H22" s="213"/>
      <c r="I22" s="213"/>
      <c r="J22" s="213"/>
      <c r="K22" s="213"/>
      <c r="L22" s="213"/>
      <c r="M22" s="213"/>
      <c r="N22" s="213"/>
      <c r="O22" s="1"/>
      <c r="P22" s="1"/>
      <c r="Q22" s="1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1">
        <v>2016</v>
      </c>
      <c r="B23" s="59" t="s">
        <v>192</v>
      </c>
      <c r="C23" s="58">
        <v>1.021209740769824E-2</v>
      </c>
      <c r="D23" s="58">
        <v>-4.3718276462524353E-3</v>
      </c>
      <c r="E23" s="1"/>
      <c r="F23" s="1"/>
      <c r="G23" s="1"/>
      <c r="H23" s="1"/>
      <c r="I23" s="1"/>
      <c r="J23" s="1"/>
      <c r="K23" s="1"/>
      <c r="L23" s="1"/>
      <c r="M23" s="1"/>
      <c r="N23" s="42"/>
      <c r="O23" s="1"/>
      <c r="P23" s="1"/>
      <c r="Q23" s="1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1"/>
      <c r="B24" s="59" t="s">
        <v>193</v>
      </c>
      <c r="C24" s="58">
        <v>-6.3174263776849537E-3</v>
      </c>
      <c r="D24" s="58">
        <v>-8.2717609160122274E-3</v>
      </c>
      <c r="E24" s="20"/>
      <c r="F24" s="18"/>
      <c r="G24" s="1"/>
      <c r="H24" s="20"/>
      <c r="I24" s="20"/>
      <c r="J24" s="20"/>
      <c r="K24" s="20"/>
      <c r="L24" s="20"/>
      <c r="M24" s="20"/>
      <c r="N24" s="42"/>
      <c r="O24" s="20"/>
      <c r="P24" s="20"/>
      <c r="Q24" s="20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1"/>
      <c r="B25" s="59" t="s">
        <v>194</v>
      </c>
      <c r="C25" s="58">
        <v>1.1844166014095547E-2</v>
      </c>
      <c r="D25" s="58">
        <v>-2.7956490017907454E-3</v>
      </c>
      <c r="E25" s="20"/>
      <c r="G25" s="20"/>
      <c r="H25" s="20"/>
      <c r="I25" s="20"/>
      <c r="J25" s="20"/>
      <c r="K25" s="20"/>
      <c r="L25" s="20"/>
      <c r="M25" s="20"/>
      <c r="N25" s="42"/>
      <c r="O25" s="20"/>
      <c r="P25" s="20"/>
      <c r="Q25" s="20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1"/>
      <c r="B26" s="59" t="s">
        <v>195</v>
      </c>
      <c r="C26" s="58">
        <v>2.0778202489463826E-2</v>
      </c>
      <c r="D26" s="58">
        <v>9.9114879529886846E-3</v>
      </c>
      <c r="E26" s="20"/>
      <c r="F26" s="57"/>
      <c r="G26" s="20"/>
      <c r="H26" s="20"/>
      <c r="I26" s="20"/>
      <c r="J26" s="20"/>
      <c r="K26" s="20"/>
      <c r="L26" s="20"/>
      <c r="M26" s="20"/>
      <c r="N26" s="42"/>
      <c r="O26" s="20"/>
      <c r="P26" s="20"/>
      <c r="Q26" s="20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1">
        <v>2017</v>
      </c>
      <c r="B27" s="59" t="s">
        <v>192</v>
      </c>
      <c r="C27" s="58">
        <v>1.2441679626749691E-2</v>
      </c>
      <c r="D27" s="58">
        <v>2.741514801947198E-2</v>
      </c>
      <c r="E27" s="58"/>
      <c r="F27" s="20"/>
      <c r="G27" s="20"/>
      <c r="H27" s="20"/>
      <c r="I27" s="20"/>
      <c r="J27" s="20"/>
      <c r="K27" s="20"/>
      <c r="L27" s="20"/>
      <c r="M27" s="20"/>
      <c r="N27" s="42"/>
      <c r="O27" s="20"/>
      <c r="P27" s="20"/>
      <c r="Q27" s="20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1"/>
      <c r="B28" s="59" t="s">
        <v>193</v>
      </c>
      <c r="C28" s="58">
        <v>3.0125195618153411E-2</v>
      </c>
      <c r="D28" s="58">
        <v>2.2254237909909103E-2</v>
      </c>
      <c r="E28" s="58"/>
      <c r="F28" s="58"/>
      <c r="G28" s="20"/>
      <c r="H28" s="20"/>
      <c r="I28" s="20"/>
      <c r="J28" s="20"/>
      <c r="K28" s="20"/>
      <c r="L28" s="20"/>
      <c r="M28" s="20"/>
      <c r="N28" s="42"/>
      <c r="O28" s="20"/>
      <c r="P28" s="20"/>
      <c r="Q28" s="20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1"/>
      <c r="B29" s="59" t="s">
        <v>194</v>
      </c>
      <c r="C29" s="58">
        <v>2.0992551030279527E-2</v>
      </c>
      <c r="D29" s="58">
        <v>1.9271891638426686E-2</v>
      </c>
      <c r="E29" s="58"/>
      <c r="F29" s="58"/>
      <c r="G29" s="20"/>
      <c r="H29" s="20"/>
      <c r="I29" s="20"/>
      <c r="J29" s="20"/>
      <c r="K29" s="20"/>
      <c r="L29" s="20"/>
      <c r="M29" s="20"/>
      <c r="N29" s="42"/>
      <c r="O29" s="20"/>
      <c r="P29" s="20"/>
      <c r="Q29" s="20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1"/>
      <c r="B30" s="59" t="s">
        <v>195</v>
      </c>
      <c r="C30" s="58">
        <v>2.2659625540086381E-2</v>
      </c>
      <c r="D30" s="58">
        <v>1.6363606444075085E-2</v>
      </c>
      <c r="E30" s="58"/>
      <c r="F30" s="58"/>
      <c r="G30" s="20"/>
      <c r="H30" s="20"/>
      <c r="I30" s="20"/>
      <c r="J30" s="20"/>
      <c r="K30" s="20"/>
      <c r="L30" s="20"/>
      <c r="M30" s="20"/>
      <c r="N30" s="42"/>
      <c r="O30" s="20"/>
      <c r="P30" s="20"/>
      <c r="Q30" s="20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1">
        <v>2018</v>
      </c>
      <c r="B31" s="59" t="s">
        <v>192</v>
      </c>
      <c r="C31" s="58">
        <v>3.5906298003072212E-2</v>
      </c>
      <c r="D31" s="58">
        <v>9.4795312587461211E-3</v>
      </c>
      <c r="E31" s="58"/>
      <c r="F31" s="58"/>
      <c r="G31" s="20"/>
      <c r="H31" s="20"/>
      <c r="I31" s="20"/>
      <c r="J31" s="20"/>
      <c r="K31" s="20"/>
      <c r="L31" s="20"/>
      <c r="M31" s="20"/>
      <c r="N31" s="42"/>
      <c r="O31" s="20"/>
      <c r="P31" s="20"/>
      <c r="Q31" s="20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1"/>
      <c r="B32" s="59" t="s">
        <v>193</v>
      </c>
      <c r="C32" s="58">
        <v>2.8199772123053579E-2</v>
      </c>
      <c r="D32" s="58">
        <v>1.7809255984810424E-2</v>
      </c>
      <c r="E32" s="58"/>
      <c r="F32" s="58"/>
      <c r="G32" s="20"/>
      <c r="H32" s="20"/>
      <c r="I32" s="20"/>
      <c r="J32" s="20"/>
      <c r="K32" s="20"/>
      <c r="L32" s="20"/>
      <c r="M32" s="20"/>
      <c r="N32" s="42"/>
      <c r="O32" s="20"/>
      <c r="P32" s="20"/>
      <c r="Q32" s="20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1"/>
      <c r="B33" s="59" t="s">
        <v>194</v>
      </c>
      <c r="C33" s="58">
        <v>3.562630282357393E-2</v>
      </c>
      <c r="D33" s="58">
        <v>1.9347976456155491E-2</v>
      </c>
      <c r="E33" s="58"/>
      <c r="F33" s="58"/>
      <c r="G33" s="20"/>
      <c r="H33" s="20"/>
      <c r="I33" s="20"/>
      <c r="J33" s="20"/>
      <c r="K33" s="20"/>
      <c r="L33" s="20"/>
      <c r="M33" s="20"/>
      <c r="N33" s="42"/>
      <c r="O33" s="20"/>
      <c r="P33" s="20"/>
      <c r="Q33" s="20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1"/>
      <c r="B34" s="59" t="s">
        <v>195</v>
      </c>
      <c r="C34" s="58">
        <v>2.6945826682940544E-2</v>
      </c>
      <c r="D34" s="58">
        <v>1.2855509897447215E-2</v>
      </c>
      <c r="E34" s="58"/>
      <c r="F34" s="58"/>
      <c r="G34" s="20"/>
      <c r="H34" s="20"/>
      <c r="I34" s="20"/>
      <c r="J34" s="20"/>
      <c r="K34" s="20"/>
      <c r="L34" s="20"/>
      <c r="M34" s="20"/>
      <c r="N34" s="42"/>
      <c r="O34" s="20"/>
      <c r="P34" s="20"/>
      <c r="Q34" s="20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1">
        <v>2019</v>
      </c>
      <c r="B35" s="59" t="s">
        <v>192</v>
      </c>
      <c r="C35" s="58">
        <v>1.1399443929564379E-2</v>
      </c>
      <c r="D35" s="58">
        <v>8.2945731377166432E-3</v>
      </c>
      <c r="E35" s="58"/>
      <c r="F35" s="58"/>
      <c r="G35" s="20"/>
      <c r="H35" s="20"/>
      <c r="I35" s="20"/>
      <c r="J35" s="20"/>
      <c r="K35" s="20"/>
      <c r="L35" s="20"/>
      <c r="M35" s="20"/>
      <c r="N35" s="42"/>
      <c r="O35" s="20"/>
      <c r="P35" s="20"/>
      <c r="Q35" s="20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1"/>
      <c r="B36" s="59" t="s">
        <v>193</v>
      </c>
      <c r="C36" s="58">
        <v>7.8492935635792183E-3</v>
      </c>
      <c r="D36" s="58">
        <v>4.634838213375625E-3</v>
      </c>
      <c r="E36" s="58"/>
      <c r="F36" s="58"/>
      <c r="G36" s="20"/>
      <c r="H36" s="20"/>
      <c r="I36" s="20"/>
      <c r="J36" s="20"/>
      <c r="K36" s="20"/>
      <c r="L36" s="20"/>
      <c r="M36" s="20"/>
      <c r="N36" s="42"/>
      <c r="O36" s="20"/>
      <c r="P36" s="20"/>
      <c r="Q36" s="20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1"/>
      <c r="B37" s="59" t="s">
        <v>194</v>
      </c>
      <c r="C37" s="58">
        <v>2.2781335773101707E-2</v>
      </c>
      <c r="D37" s="58">
        <v>1.0914724315189694E-3</v>
      </c>
      <c r="E37" s="58"/>
      <c r="F37" s="58"/>
      <c r="G37" s="20"/>
      <c r="H37" s="20"/>
      <c r="I37" s="20"/>
      <c r="J37" s="20"/>
      <c r="K37" s="20"/>
      <c r="L37" s="20"/>
      <c r="M37" s="20"/>
      <c r="N37" s="42"/>
      <c r="O37" s="20"/>
      <c r="P37" s="20"/>
      <c r="Q37" s="20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1"/>
      <c r="B38" s="59" t="s">
        <v>195</v>
      </c>
      <c r="C38" s="58">
        <v>4.2329493508868277E-2</v>
      </c>
      <c r="D38" s="58">
        <v>4.8947047032006363E-3</v>
      </c>
      <c r="E38" s="58"/>
      <c r="F38" s="58"/>
      <c r="G38" s="20"/>
      <c r="H38" s="20"/>
      <c r="I38" s="20"/>
      <c r="J38" s="20"/>
      <c r="K38" s="20"/>
      <c r="L38" s="20"/>
      <c r="M38" s="20"/>
      <c r="N38" s="42"/>
      <c r="O38" s="20"/>
      <c r="P38" s="20"/>
      <c r="Q38" s="20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1">
        <v>2020</v>
      </c>
      <c r="B39" s="59" t="s">
        <v>192</v>
      </c>
      <c r="C39" s="58">
        <v>6.6892696783652728E-2</v>
      </c>
      <c r="D39" s="58">
        <v>7.4855481045130734E-3</v>
      </c>
      <c r="E39" s="58"/>
      <c r="F39" s="58"/>
      <c r="G39" s="20"/>
      <c r="H39" s="20"/>
      <c r="I39" s="20"/>
      <c r="J39" s="20"/>
      <c r="K39" s="20"/>
      <c r="L39" s="20"/>
      <c r="M39" s="20"/>
      <c r="N39" s="42"/>
      <c r="O39" s="20"/>
      <c r="P39" s="20"/>
      <c r="Q39" s="20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1"/>
      <c r="B40" s="59" t="s">
        <v>193</v>
      </c>
      <c r="C40" s="58">
        <v>9.2541689573025332E-2</v>
      </c>
      <c r="D40" s="58">
        <v>-7.6923322245575632E-3</v>
      </c>
      <c r="E40" s="58"/>
      <c r="F40" s="58"/>
      <c r="G40" s="20"/>
      <c r="H40" s="20"/>
      <c r="I40" s="20"/>
      <c r="J40" s="20"/>
      <c r="K40" s="20"/>
      <c r="L40" s="20"/>
      <c r="M40" s="20"/>
      <c r="N40" s="42"/>
      <c r="O40" s="20"/>
      <c r="P40" s="20"/>
      <c r="Q40" s="20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1"/>
      <c r="B41" s="59" t="s">
        <v>194</v>
      </c>
      <c r="C41" s="58">
        <v>4.4547812863404479E-2</v>
      </c>
      <c r="D41" s="58">
        <v>-6.1164523936657611E-3</v>
      </c>
      <c r="E41" s="58"/>
      <c r="F41" s="58"/>
      <c r="G41" s="20"/>
      <c r="H41" s="20"/>
      <c r="I41" s="20"/>
      <c r="J41" s="20"/>
      <c r="K41" s="20"/>
      <c r="L41" s="20"/>
      <c r="M41" s="20"/>
      <c r="N41" s="42"/>
      <c r="O41" s="20"/>
      <c r="P41" s="20"/>
      <c r="Q41" s="20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1"/>
      <c r="B42" s="59" t="s">
        <v>195</v>
      </c>
      <c r="C42" s="58">
        <v>1.3507587053767089E-2</v>
      </c>
      <c r="D42" s="58">
        <v>-5.4912540802626308E-3</v>
      </c>
      <c r="E42" s="58"/>
      <c r="F42" s="58"/>
      <c r="G42" s="20"/>
      <c r="H42" s="20"/>
      <c r="I42" s="20"/>
      <c r="J42" s="20"/>
      <c r="K42" s="20"/>
      <c r="L42" s="20"/>
      <c r="M42" s="20"/>
      <c r="N42" s="42"/>
      <c r="O42" s="20"/>
      <c r="P42" s="20"/>
      <c r="Q42" s="20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1">
        <v>2021</v>
      </c>
      <c r="B43" s="59" t="s">
        <v>192</v>
      </c>
      <c r="C43" s="58">
        <v>-2.3275788027140809E-2</v>
      </c>
      <c r="D43" s="58">
        <v>8.3193393333611532E-3</v>
      </c>
      <c r="E43" s="58"/>
      <c r="F43" s="58"/>
      <c r="G43" s="20"/>
      <c r="H43" s="20"/>
      <c r="I43" s="20"/>
      <c r="J43" s="20"/>
      <c r="K43" s="20"/>
      <c r="L43" s="20"/>
      <c r="M43" s="20"/>
      <c r="N43" s="42"/>
      <c r="O43" s="20"/>
      <c r="P43" s="20"/>
      <c r="Q43" s="20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1"/>
      <c r="B44" s="59" t="s">
        <v>193</v>
      </c>
      <c r="C44" s="58">
        <v>-5.9208319355920747E-2</v>
      </c>
      <c r="D44" s="58">
        <v>2.9484455900265827E-2</v>
      </c>
      <c r="E44" s="58"/>
      <c r="F44" s="58"/>
      <c r="G44" s="20"/>
      <c r="H44" s="20"/>
      <c r="I44" s="20"/>
      <c r="J44" s="20"/>
      <c r="K44" s="20"/>
      <c r="L44" s="20"/>
      <c r="M44" s="20"/>
      <c r="N44" s="42"/>
      <c r="O44" s="20"/>
      <c r="P44" s="20"/>
      <c r="Q44" s="20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1"/>
      <c r="B45" s="59" t="s">
        <v>194</v>
      </c>
      <c r="C45" s="58">
        <v>-3.5796865633296204E-2</v>
      </c>
      <c r="D45" s="58">
        <v>3.5354127984428052E-2</v>
      </c>
      <c r="E45" s="58"/>
      <c r="F45" s="2"/>
      <c r="G45" s="20"/>
      <c r="H45" s="20"/>
      <c r="I45" s="20"/>
      <c r="J45" s="20"/>
      <c r="K45" s="20"/>
      <c r="L45" s="20"/>
      <c r="M45" s="20"/>
      <c r="N45" s="42"/>
      <c r="O45" s="20"/>
      <c r="P45" s="20"/>
      <c r="Q45" s="20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1"/>
      <c r="B46" s="59" t="s">
        <v>195</v>
      </c>
      <c r="C46" s="58">
        <v>-2.5097360450021533E-2</v>
      </c>
      <c r="D46" s="58">
        <v>5.9434823493880851E-2</v>
      </c>
      <c r="E46" s="58"/>
      <c r="F46" s="58"/>
      <c r="G46" s="20"/>
      <c r="H46" s="20"/>
      <c r="I46" s="20"/>
      <c r="J46" s="20"/>
      <c r="K46" s="20"/>
      <c r="L46" s="20"/>
      <c r="M46" s="20"/>
      <c r="N46" s="42"/>
      <c r="O46" s="20"/>
      <c r="P46" s="20"/>
      <c r="Q46" s="20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E47" s="58"/>
      <c r="G47" s="20"/>
      <c r="H47" s="20"/>
      <c r="I47" s="20"/>
      <c r="J47" s="20"/>
      <c r="K47" s="20"/>
      <c r="L47" s="20"/>
      <c r="M47" s="20"/>
      <c r="N47" s="42"/>
      <c r="O47" s="20"/>
      <c r="P47" s="20"/>
      <c r="Q47" s="20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E48" s="58"/>
      <c r="F48" s="20"/>
      <c r="G48" s="20"/>
      <c r="H48" s="20"/>
      <c r="I48" s="20"/>
      <c r="J48" s="20"/>
      <c r="K48" s="20"/>
      <c r="L48" s="20"/>
      <c r="M48" s="20"/>
      <c r="N48" s="42"/>
      <c r="O48" s="20"/>
      <c r="P48" s="20"/>
      <c r="Q48" s="20"/>
      <c r="R48" s="2"/>
      <c r="S48" s="2"/>
      <c r="T48" s="2"/>
      <c r="U48" s="2"/>
      <c r="V48" s="2"/>
      <c r="W48" s="2"/>
      <c r="X48" s="2"/>
      <c r="Y48" s="2"/>
      <c r="Z48" s="2"/>
    </row>
    <row r="49" spans="5:26" ht="15.75" customHeight="1">
      <c r="E49" s="58"/>
      <c r="F49" s="58"/>
      <c r="G49" s="20"/>
      <c r="H49" s="20"/>
      <c r="I49" s="20"/>
      <c r="J49" s="20"/>
      <c r="K49" s="20"/>
      <c r="L49" s="20"/>
      <c r="M49" s="20"/>
      <c r="N49" s="42"/>
      <c r="O49" s="20"/>
      <c r="P49" s="20"/>
      <c r="Q49" s="20"/>
      <c r="R49" s="2"/>
      <c r="S49" s="2"/>
      <c r="T49" s="2"/>
      <c r="U49" s="2"/>
      <c r="V49" s="2"/>
      <c r="W49" s="2"/>
      <c r="X49" s="2"/>
      <c r="Y49" s="2"/>
      <c r="Z49" s="2"/>
    </row>
    <row r="50" spans="5:26" ht="15.75" customHeight="1">
      <c r="E50" s="58"/>
      <c r="F50" s="58"/>
      <c r="G50" s="20"/>
      <c r="H50" s="20"/>
      <c r="I50" s="20"/>
      <c r="J50" s="20"/>
      <c r="K50" s="20"/>
      <c r="L50" s="20"/>
      <c r="M50" s="20"/>
      <c r="N50" s="42"/>
      <c r="O50" s="20"/>
      <c r="P50" s="20"/>
      <c r="Q50" s="20"/>
      <c r="R50" s="2"/>
      <c r="S50" s="2"/>
      <c r="T50" s="2"/>
      <c r="U50" s="2"/>
      <c r="V50" s="2"/>
      <c r="W50" s="2"/>
      <c r="X50" s="2"/>
      <c r="Y50" s="2"/>
      <c r="Z50" s="2"/>
    </row>
    <row r="51" spans="5:26" ht="15.75" customHeight="1">
      <c r="E51" s="58"/>
      <c r="F51" s="1"/>
      <c r="G51" s="20"/>
      <c r="H51" s="20"/>
      <c r="I51" s="20"/>
      <c r="J51" s="20"/>
      <c r="K51" s="20"/>
      <c r="L51" s="20"/>
      <c r="M51" s="20"/>
      <c r="N51" s="42"/>
      <c r="O51" s="20"/>
      <c r="P51" s="20"/>
      <c r="Q51" s="20"/>
      <c r="R51" s="2"/>
      <c r="S51" s="2"/>
      <c r="T51" s="2"/>
      <c r="U51" s="2"/>
      <c r="V51" s="2"/>
      <c r="W51" s="2"/>
      <c r="X51" s="2"/>
      <c r="Y51" s="2"/>
      <c r="Z51" s="2"/>
    </row>
    <row r="52" spans="5:26" ht="15.75" customHeight="1">
      <c r="E52" s="58"/>
      <c r="F52" s="58"/>
      <c r="G52" s="20"/>
      <c r="H52" s="20"/>
      <c r="I52" s="20"/>
      <c r="J52" s="20"/>
      <c r="K52" s="20"/>
      <c r="L52" s="20"/>
      <c r="M52" s="20"/>
      <c r="N52" s="42"/>
      <c r="O52" s="20"/>
      <c r="P52" s="20"/>
      <c r="Q52" s="20"/>
      <c r="R52" s="2"/>
      <c r="S52" s="2"/>
      <c r="T52" s="2"/>
      <c r="U52" s="2"/>
      <c r="V52" s="2"/>
      <c r="W52" s="2"/>
      <c r="X52" s="2"/>
      <c r="Y52" s="2"/>
      <c r="Z52" s="2"/>
    </row>
    <row r="53" spans="5:26" ht="15.75" customHeight="1">
      <c r="E53" s="58"/>
      <c r="F53" s="58"/>
      <c r="G53" s="20"/>
      <c r="H53" s="20"/>
      <c r="I53" s="20"/>
      <c r="J53" s="20"/>
      <c r="K53" s="20"/>
      <c r="L53" s="20"/>
      <c r="M53" s="20"/>
      <c r="N53" s="42"/>
      <c r="O53" s="20"/>
      <c r="P53" s="20"/>
      <c r="Q53" s="20"/>
      <c r="R53" s="2"/>
      <c r="S53" s="2"/>
      <c r="T53" s="2"/>
      <c r="U53" s="2"/>
      <c r="V53" s="2"/>
      <c r="W53" s="2"/>
      <c r="X53" s="2"/>
      <c r="Y53" s="2"/>
      <c r="Z53" s="2"/>
    </row>
    <row r="54" spans="5:26" ht="15.75" customHeight="1">
      <c r="E54" s="58"/>
      <c r="F54" s="58"/>
      <c r="G54" s="20"/>
      <c r="H54" s="20"/>
      <c r="I54" s="20"/>
      <c r="J54" s="20"/>
      <c r="K54" s="20"/>
      <c r="L54" s="20"/>
      <c r="M54" s="20"/>
      <c r="N54" s="42"/>
      <c r="O54" s="20"/>
      <c r="P54" s="20"/>
      <c r="Q54" s="20"/>
      <c r="R54" s="2"/>
      <c r="S54" s="2"/>
      <c r="T54" s="2"/>
      <c r="U54" s="2"/>
      <c r="V54" s="2"/>
      <c r="W54" s="2"/>
      <c r="X54" s="2"/>
      <c r="Y54" s="2"/>
      <c r="Z54" s="2"/>
    </row>
    <row r="55" spans="5:26" ht="15.75" customHeight="1">
      <c r="E55" s="58"/>
      <c r="F55" s="58"/>
      <c r="G55" s="20"/>
      <c r="H55" s="20"/>
      <c r="I55" s="20"/>
      <c r="J55" s="20"/>
      <c r="K55" s="20"/>
      <c r="L55" s="20"/>
      <c r="M55" s="20"/>
      <c r="N55" s="42"/>
      <c r="O55" s="20"/>
      <c r="P55" s="20"/>
      <c r="Q55" s="20"/>
      <c r="R55" s="2"/>
      <c r="S55" s="2"/>
      <c r="T55" s="2"/>
      <c r="U55" s="2"/>
      <c r="V55" s="2"/>
      <c r="W55" s="2"/>
      <c r="X55" s="2"/>
      <c r="Y55" s="2"/>
      <c r="Z55" s="2"/>
    </row>
    <row r="56" spans="5:26" ht="15.75" customHeight="1">
      <c r="E56" s="58"/>
      <c r="F56" s="58"/>
      <c r="G56" s="20"/>
      <c r="H56" s="20"/>
      <c r="I56" s="20"/>
      <c r="J56" s="20"/>
      <c r="K56" s="20"/>
      <c r="L56" s="20"/>
      <c r="M56" s="20"/>
      <c r="N56" s="42"/>
      <c r="O56" s="20"/>
      <c r="P56" s="20"/>
      <c r="Q56" s="20"/>
      <c r="R56" s="2"/>
      <c r="S56" s="2"/>
      <c r="T56" s="2"/>
      <c r="U56" s="2"/>
      <c r="V56" s="2"/>
      <c r="W56" s="2"/>
      <c r="X56" s="2"/>
      <c r="Y56" s="2"/>
      <c r="Z56" s="2"/>
    </row>
    <row r="57" spans="5:26" ht="15.75" customHeight="1">
      <c r="E57" s="58"/>
      <c r="F57" s="58"/>
      <c r="G57" s="20"/>
      <c r="H57" s="20"/>
      <c r="I57" s="20"/>
      <c r="J57" s="20"/>
      <c r="K57" s="20"/>
      <c r="L57" s="20"/>
      <c r="M57" s="20"/>
      <c r="N57" s="42"/>
      <c r="O57" s="20"/>
      <c r="P57" s="20"/>
      <c r="Q57" s="20"/>
      <c r="R57" s="2"/>
      <c r="S57" s="2"/>
      <c r="T57" s="2"/>
      <c r="U57" s="2"/>
      <c r="V57" s="2"/>
      <c r="W57" s="2"/>
      <c r="X57" s="2"/>
      <c r="Y57" s="2"/>
      <c r="Z57" s="2"/>
    </row>
    <row r="58" spans="5:26" ht="15.75" customHeight="1">
      <c r="E58" s="58"/>
      <c r="F58" s="58"/>
      <c r="G58" s="20"/>
      <c r="H58" s="20"/>
      <c r="I58" s="20"/>
      <c r="J58" s="20"/>
      <c r="K58" s="20"/>
      <c r="L58" s="20"/>
      <c r="M58" s="20"/>
      <c r="N58" s="42"/>
      <c r="O58" s="20"/>
      <c r="P58" s="20"/>
      <c r="Q58" s="20"/>
      <c r="R58" s="2"/>
      <c r="S58" s="2"/>
      <c r="T58" s="2"/>
      <c r="U58" s="2"/>
      <c r="V58" s="2"/>
      <c r="W58" s="2"/>
      <c r="X58" s="2"/>
      <c r="Y58" s="2"/>
      <c r="Z58" s="2"/>
    </row>
    <row r="59" spans="5:26" ht="15.75" customHeight="1">
      <c r="E59" s="20"/>
      <c r="F59" s="58"/>
      <c r="G59" s="20"/>
      <c r="H59" s="20"/>
      <c r="I59" s="20"/>
      <c r="J59" s="20"/>
      <c r="K59" s="20"/>
      <c r="L59" s="20"/>
      <c r="M59" s="20"/>
      <c r="N59" s="42"/>
      <c r="O59" s="20"/>
      <c r="P59" s="20"/>
      <c r="Q59" s="20"/>
      <c r="R59" s="2"/>
      <c r="S59" s="2"/>
      <c r="T59" s="2"/>
      <c r="U59" s="2"/>
      <c r="V59" s="2"/>
      <c r="W59" s="2"/>
      <c r="X59" s="2"/>
      <c r="Y59" s="2"/>
      <c r="Z59" s="2"/>
    </row>
    <row r="60" spans="5:26" ht="15.75" customHeight="1">
      <c r="E60" s="2"/>
      <c r="F60" s="58"/>
      <c r="G60" s="20"/>
      <c r="H60" s="2"/>
      <c r="I60" s="2"/>
      <c r="J60" s="2"/>
      <c r="K60" s="2"/>
      <c r="L60" s="2"/>
      <c r="M60" s="2"/>
      <c r="N60" s="4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5:26" ht="15.75" customHeight="1">
      <c r="E61" s="2"/>
      <c r="F61" s="7"/>
      <c r="G61" s="2"/>
      <c r="H61" s="2"/>
      <c r="I61" s="2"/>
      <c r="J61" s="2"/>
      <c r="K61" s="2"/>
      <c r="L61" s="2"/>
      <c r="M61" s="2"/>
      <c r="N61" s="4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5:26" ht="15.75" customHeight="1">
      <c r="E62" s="2"/>
      <c r="F62" s="7"/>
      <c r="G62" s="2"/>
      <c r="H62" s="2"/>
      <c r="I62" s="2"/>
      <c r="J62" s="2"/>
      <c r="K62" s="2"/>
      <c r="L62" s="2"/>
      <c r="M62" s="2"/>
      <c r="N62" s="4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5:26" ht="15.75" customHeight="1">
      <c r="E63" s="2"/>
      <c r="F63" s="7"/>
      <c r="G63" s="2"/>
      <c r="H63" s="2"/>
      <c r="I63" s="2"/>
      <c r="J63" s="2"/>
      <c r="K63" s="2"/>
      <c r="L63" s="2"/>
      <c r="M63" s="2"/>
      <c r="N63" s="4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5:26" ht="15.75" customHeight="1">
      <c r="E64" s="2"/>
      <c r="F64" s="2"/>
      <c r="G64" s="2"/>
      <c r="H64" s="2"/>
      <c r="I64" s="2"/>
      <c r="J64" s="2"/>
      <c r="K64" s="2"/>
      <c r="L64" s="2"/>
      <c r="M64" s="2"/>
      <c r="N64" s="4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E65" s="2"/>
      <c r="F65" s="2"/>
      <c r="G65" s="2"/>
      <c r="H65" s="2"/>
      <c r="I65" s="2"/>
      <c r="J65" s="2"/>
      <c r="K65" s="2"/>
      <c r="L65" s="2"/>
      <c r="M65" s="2"/>
      <c r="N65" s="4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F22:N22"/>
  </mergeCells>
  <pageMargins left="0.75" right="0.75" top="1" bottom="1" header="0" footer="0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E8675-FB26-403A-A3BB-BA030790F102}">
  <sheetPr>
    <tabColor theme="4"/>
  </sheetPr>
  <dimension ref="A1:AME39"/>
  <sheetViews>
    <sheetView zoomScaleNormal="100" workbookViewId="0">
      <selection activeCell="A28" sqref="A28:C28"/>
    </sheetView>
  </sheetViews>
  <sheetFormatPr baseColWidth="10" defaultColWidth="8.85546875" defaultRowHeight="12.75"/>
  <cols>
    <col min="1" max="1019" width="8.85546875" style="83"/>
    <col min="1020" max="16384" width="8.85546875" style="82"/>
  </cols>
  <sheetData>
    <row r="1" spans="1:9" ht="27.75" customHeight="1">
      <c r="A1" s="214" t="s">
        <v>197</v>
      </c>
      <c r="B1" s="214"/>
      <c r="C1" s="214"/>
      <c r="D1" s="214"/>
      <c r="E1" s="214"/>
      <c r="F1" s="214"/>
      <c r="G1" s="214"/>
      <c r="H1" s="82"/>
      <c r="I1" s="82"/>
    </row>
    <row r="2" spans="1:9">
      <c r="A2" s="84"/>
      <c r="B2" s="85"/>
      <c r="C2" s="85"/>
      <c r="D2" s="85"/>
      <c r="E2" s="85"/>
      <c r="F2" s="85"/>
      <c r="G2" s="85"/>
      <c r="H2" s="85"/>
      <c r="I2" s="85"/>
    </row>
    <row r="6" spans="1:9">
      <c r="C6" s="86"/>
    </row>
    <row r="18" ht="12.75" customHeight="1"/>
    <row r="20" ht="12.75" customHeight="1"/>
    <row r="22" ht="12.75" customHeight="1"/>
    <row r="38" spans="1:8" ht="12.75" customHeight="1">
      <c r="A38" s="215" t="s">
        <v>280</v>
      </c>
      <c r="B38" s="215"/>
      <c r="C38" s="215"/>
      <c r="D38" s="215"/>
      <c r="E38" s="215"/>
      <c r="F38" s="215"/>
      <c r="G38" s="215"/>
      <c r="H38" s="215"/>
    </row>
    <row r="39" spans="1:8" ht="21.75" customHeight="1">
      <c r="A39" s="215"/>
      <c r="B39" s="215"/>
      <c r="C39" s="215"/>
      <c r="D39" s="215"/>
      <c r="E39" s="215"/>
      <c r="F39" s="215"/>
      <c r="G39" s="215"/>
      <c r="H39" s="215"/>
    </row>
  </sheetData>
  <mergeCells count="2">
    <mergeCell ref="A1:G1"/>
    <mergeCell ref="A38:H39"/>
  </mergeCells>
  <printOptions horizontalCentered="1"/>
  <pageMargins left="0" right="0.196527777777778" top="0.196527777777778" bottom="0.196527777777778" header="0.51180555555555496" footer="0.51180555555555496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4"/>
  </sheetPr>
  <dimension ref="A1:Z999"/>
  <sheetViews>
    <sheetView workbookViewId="0">
      <selection activeCell="A28" sqref="A28:C28"/>
    </sheetView>
  </sheetViews>
  <sheetFormatPr baseColWidth="10" defaultColWidth="14.42578125" defaultRowHeight="15" customHeight="1"/>
  <cols>
    <col min="1" max="1" width="16" customWidth="1"/>
    <col min="2" max="9" width="8.85546875" customWidth="1"/>
    <col min="10" max="10" width="33.28515625" customWidth="1"/>
    <col min="11" max="26" width="8.85546875" customWidth="1"/>
  </cols>
  <sheetData>
    <row r="1" spans="1:26">
      <c r="A1" s="2" t="s">
        <v>198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/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1"/>
      <c r="B3" s="2" t="s">
        <v>199</v>
      </c>
      <c r="C3" s="2" t="s">
        <v>200</v>
      </c>
      <c r="D3" s="2" t="s">
        <v>201</v>
      </c>
      <c r="E3" s="2" t="s">
        <v>202</v>
      </c>
      <c r="F3" s="1"/>
      <c r="G3" s="1"/>
      <c r="H3" s="1"/>
      <c r="I3" s="1"/>
      <c r="J3" s="145" t="s">
        <v>203</v>
      </c>
      <c r="K3" s="146" t="s">
        <v>204</v>
      </c>
      <c r="L3" s="146" t="s">
        <v>205</v>
      </c>
      <c r="M3" s="146" t="s">
        <v>206</v>
      </c>
      <c r="N3" s="146" t="s">
        <v>207</v>
      </c>
      <c r="O3" s="146" t="s">
        <v>208</v>
      </c>
      <c r="P3" s="146" t="s">
        <v>209</v>
      </c>
      <c r="Q3" s="146" t="s">
        <v>210</v>
      </c>
      <c r="R3" s="146" t="s">
        <v>211</v>
      </c>
      <c r="S3" s="2"/>
      <c r="T3" s="2"/>
      <c r="U3" s="2"/>
      <c r="V3" s="2"/>
      <c r="W3" s="2"/>
      <c r="X3" s="2"/>
      <c r="Y3" s="2"/>
      <c r="Z3" s="2"/>
    </row>
    <row r="4" spans="1:26">
      <c r="A4" s="2" t="s">
        <v>212</v>
      </c>
      <c r="B4" s="18">
        <v>100</v>
      </c>
      <c r="C4" s="18">
        <v>106.466361854997</v>
      </c>
      <c r="D4" s="18">
        <v>116.16590463749201</v>
      </c>
      <c r="E4" s="18">
        <v>109.40561724363199</v>
      </c>
      <c r="F4" s="1"/>
      <c r="G4" s="1"/>
      <c r="H4" s="1"/>
      <c r="I4" s="1"/>
      <c r="J4" s="147" t="s">
        <v>282</v>
      </c>
      <c r="K4" s="147"/>
      <c r="L4" s="147"/>
      <c r="M4" s="147"/>
      <c r="N4" s="147"/>
      <c r="O4" s="147"/>
      <c r="P4" s="147"/>
      <c r="Q4" s="147"/>
      <c r="R4" s="147"/>
      <c r="S4" s="2"/>
      <c r="T4" s="2"/>
      <c r="U4" s="2"/>
      <c r="V4" s="2"/>
      <c r="W4" s="2"/>
      <c r="X4" s="2"/>
      <c r="Y4" s="2"/>
      <c r="Z4" s="2"/>
    </row>
    <row r="5" spans="1:26">
      <c r="A5" s="2" t="s">
        <v>214</v>
      </c>
      <c r="B5" s="18">
        <v>100</v>
      </c>
      <c r="C5" s="18">
        <v>90.102040816326493</v>
      </c>
      <c r="D5" s="18">
        <v>116.020408163265</v>
      </c>
      <c r="E5" s="18">
        <v>88.877551020408205</v>
      </c>
      <c r="F5" s="1"/>
      <c r="G5" s="60"/>
      <c r="H5" s="60"/>
      <c r="I5" s="60"/>
      <c r="J5" s="148" t="s">
        <v>215</v>
      </c>
      <c r="K5" s="148"/>
      <c r="L5" s="148"/>
      <c r="M5" s="148"/>
      <c r="N5" s="148"/>
      <c r="O5" s="148"/>
      <c r="P5" s="148"/>
      <c r="Q5" s="148"/>
      <c r="R5" s="148"/>
      <c r="S5" s="2"/>
      <c r="T5" s="2"/>
      <c r="U5" s="2"/>
      <c r="V5" s="2"/>
      <c r="W5" s="2"/>
      <c r="X5" s="2"/>
      <c r="Y5" s="2"/>
      <c r="Z5" s="2"/>
    </row>
    <row r="6" spans="1:26">
      <c r="A6" s="2" t="s">
        <v>216</v>
      </c>
      <c r="B6" s="18">
        <v>100</v>
      </c>
      <c r="C6" s="18">
        <v>107.36119775421085</v>
      </c>
      <c r="D6" s="18">
        <v>114.69120399251403</v>
      </c>
      <c r="E6" s="18">
        <v>104.77230193387398</v>
      </c>
      <c r="F6" s="1"/>
      <c r="G6" s="60"/>
      <c r="H6" s="60"/>
      <c r="I6" s="60"/>
      <c r="J6" s="146" t="s">
        <v>217</v>
      </c>
      <c r="K6" s="149">
        <v>404.2</v>
      </c>
      <c r="L6" s="149">
        <v>414.3</v>
      </c>
      <c r="M6" s="149">
        <v>469.5</v>
      </c>
      <c r="N6" s="149">
        <v>422</v>
      </c>
      <c r="O6" s="149">
        <v>397.7</v>
      </c>
      <c r="P6" s="149">
        <v>444.3</v>
      </c>
      <c r="Q6" s="149">
        <v>497.9</v>
      </c>
      <c r="R6" s="149">
        <v>431.4</v>
      </c>
      <c r="S6" s="2"/>
      <c r="T6" s="2"/>
      <c r="U6" s="2"/>
      <c r="V6" s="2"/>
      <c r="W6" s="2"/>
      <c r="X6" s="2"/>
      <c r="Y6" s="2"/>
      <c r="Z6" s="2"/>
    </row>
    <row r="7" spans="1:26">
      <c r="A7" s="2" t="s">
        <v>218</v>
      </c>
      <c r="B7" s="18">
        <v>100</v>
      </c>
      <c r="C7" s="18">
        <v>129.87012987012986</v>
      </c>
      <c r="D7" s="18">
        <v>169.09090909090907</v>
      </c>
      <c r="E7" s="18">
        <v>124.02597402597402</v>
      </c>
      <c r="F7" s="1"/>
      <c r="G7" s="1"/>
      <c r="H7" s="1"/>
      <c r="I7" s="1"/>
      <c r="J7" s="146" t="s">
        <v>219</v>
      </c>
      <c r="K7" s="149">
        <v>306.2</v>
      </c>
      <c r="L7" s="149">
        <v>326</v>
      </c>
      <c r="M7" s="149">
        <v>355.7</v>
      </c>
      <c r="N7" s="149">
        <v>335</v>
      </c>
      <c r="O7" s="149">
        <v>320.60000000000002</v>
      </c>
      <c r="P7" s="149">
        <v>344.2</v>
      </c>
      <c r="Q7" s="149">
        <v>367.7</v>
      </c>
      <c r="R7" s="149">
        <v>335.9</v>
      </c>
      <c r="S7" s="2"/>
      <c r="T7" s="2"/>
      <c r="U7" s="2"/>
      <c r="V7" s="2"/>
      <c r="W7" s="2"/>
      <c r="X7" s="2"/>
      <c r="Y7" s="2"/>
      <c r="Z7" s="2"/>
    </row>
    <row r="8" spans="1:26">
      <c r="A8" s="90" t="s">
        <v>281</v>
      </c>
      <c r="B8" s="1"/>
      <c r="C8" s="1"/>
      <c r="D8" s="1"/>
      <c r="E8" s="1"/>
      <c r="F8" s="1"/>
      <c r="G8" s="1"/>
      <c r="H8" s="1"/>
      <c r="I8" s="1"/>
      <c r="J8" s="146" t="s">
        <v>220</v>
      </c>
      <c r="K8" s="149">
        <v>98</v>
      </c>
      <c r="L8" s="149">
        <v>88.3</v>
      </c>
      <c r="M8" s="149">
        <v>113.7</v>
      </c>
      <c r="N8" s="149">
        <v>87.1</v>
      </c>
      <c r="O8" s="149">
        <v>77</v>
      </c>
      <c r="P8" s="149">
        <v>100</v>
      </c>
      <c r="Q8" s="149">
        <v>130.19999999999999</v>
      </c>
      <c r="R8" s="149">
        <v>95.5</v>
      </c>
      <c r="S8" s="2"/>
      <c r="T8" s="2"/>
      <c r="U8" s="2"/>
      <c r="V8" s="2"/>
      <c r="W8" s="2"/>
      <c r="X8" s="2"/>
      <c r="Y8" s="2"/>
      <c r="Z8" s="2"/>
    </row>
    <row r="9" spans="1:26">
      <c r="A9" s="1"/>
      <c r="B9" s="1"/>
      <c r="C9" s="1"/>
      <c r="D9" s="1"/>
      <c r="E9" s="1"/>
      <c r="F9" s="1"/>
      <c r="G9" s="1"/>
      <c r="H9" s="1"/>
      <c r="I9" s="1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2"/>
      <c r="K10" s="2">
        <v>100</v>
      </c>
      <c r="L10" s="18">
        <f t="shared" ref="L10:N10" si="0">L6*$K$10/K6</f>
        <v>102.4987629886195</v>
      </c>
      <c r="M10" s="18">
        <f t="shared" si="0"/>
        <v>113.32367849384504</v>
      </c>
      <c r="N10" s="18">
        <f t="shared" si="0"/>
        <v>89.882854100106499</v>
      </c>
      <c r="O10" s="2">
        <v>100</v>
      </c>
      <c r="P10" s="18">
        <f t="shared" ref="P10:R10" si="1">P6*$K$10/$O$6</f>
        <v>111.71737490570783</v>
      </c>
      <c r="Q10" s="18">
        <f t="shared" si="1"/>
        <v>125.19487050540609</v>
      </c>
      <c r="R10" s="18">
        <f t="shared" si="1"/>
        <v>108.47372391249687</v>
      </c>
      <c r="S10" s="2"/>
      <c r="T10" s="2"/>
      <c r="U10" s="2"/>
      <c r="V10" s="2"/>
      <c r="W10" s="2"/>
      <c r="X10" s="2"/>
      <c r="Y10" s="2"/>
      <c r="Z10" s="2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2"/>
      <c r="K11" s="2">
        <v>100</v>
      </c>
      <c r="L11" s="18">
        <f t="shared" ref="L11:N11" si="2">L7*$K$10/$K$7</f>
        <v>106.46636185499673</v>
      </c>
      <c r="M11" s="18">
        <f t="shared" si="2"/>
        <v>116.16590463749183</v>
      </c>
      <c r="N11" s="18">
        <f t="shared" si="2"/>
        <v>109.40561724363161</v>
      </c>
      <c r="O11" s="2">
        <v>100</v>
      </c>
      <c r="P11" s="18">
        <f t="shared" ref="P11:R11" si="3">P7*$O$11/$O$7</f>
        <v>107.36119775421085</v>
      </c>
      <c r="Q11" s="18">
        <f t="shared" si="3"/>
        <v>114.69120399251403</v>
      </c>
      <c r="R11" s="18">
        <f t="shared" si="3"/>
        <v>104.77230193387398</v>
      </c>
      <c r="S11" s="2"/>
      <c r="T11" s="2"/>
      <c r="U11" s="2"/>
      <c r="V11" s="2"/>
      <c r="W11" s="2"/>
      <c r="X11" s="2"/>
      <c r="Y11" s="2"/>
      <c r="Z11" s="2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2"/>
      <c r="K12" s="2">
        <v>100</v>
      </c>
      <c r="L12" s="18">
        <f t="shared" ref="L12:N12" si="4">L8*$K$12/$K$8</f>
        <v>90.102040816326536</v>
      </c>
      <c r="M12" s="18">
        <f t="shared" si="4"/>
        <v>116.0204081632653</v>
      </c>
      <c r="N12" s="18">
        <f t="shared" si="4"/>
        <v>88.877551020408163</v>
      </c>
      <c r="O12" s="2">
        <v>100</v>
      </c>
      <c r="P12" s="18">
        <f t="shared" ref="P12:R12" si="5">P8*$O$12/$O$8</f>
        <v>129.87012987012986</v>
      </c>
      <c r="Q12" s="18">
        <f t="shared" si="5"/>
        <v>169.09090909090907</v>
      </c>
      <c r="R12" s="18">
        <f t="shared" si="5"/>
        <v>124.02597402597402</v>
      </c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6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62"/>
      <c r="C14" s="62"/>
      <c r="D14" s="62"/>
      <c r="E14" s="62"/>
      <c r="F14" s="62"/>
      <c r="G14" s="62"/>
      <c r="H14" s="62"/>
      <c r="I14" s="6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62"/>
      <c r="B15" s="63"/>
      <c r="C15" s="63"/>
      <c r="D15" s="63"/>
      <c r="E15" s="63"/>
      <c r="F15" s="63"/>
      <c r="G15" s="63"/>
      <c r="H15" s="63"/>
      <c r="I15" s="6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62"/>
      <c r="B16" s="63"/>
      <c r="C16" s="63"/>
      <c r="D16" s="63"/>
      <c r="E16" s="63"/>
      <c r="F16" s="63"/>
      <c r="G16" s="63"/>
      <c r="H16" s="63"/>
      <c r="I16" s="6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62"/>
      <c r="B17" s="63"/>
      <c r="C17" s="63"/>
      <c r="D17" s="63"/>
      <c r="E17" s="63"/>
      <c r="F17" s="63"/>
      <c r="G17" s="63"/>
      <c r="H17" s="63"/>
      <c r="I17" s="6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2.5" customHeight="1">
      <c r="A18" s="64"/>
      <c r="B18" s="63"/>
      <c r="C18" s="63"/>
      <c r="D18" s="63"/>
      <c r="E18" s="63"/>
      <c r="F18" s="63"/>
      <c r="G18" s="63"/>
      <c r="H18" s="63"/>
      <c r="I18" s="6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62"/>
      <c r="B19" s="63"/>
      <c r="C19" s="63"/>
      <c r="D19" s="63"/>
      <c r="E19" s="63"/>
      <c r="F19" s="63"/>
      <c r="G19" s="63"/>
      <c r="H19" s="63"/>
      <c r="I19" s="63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49"/>
      <c r="B20" s="18"/>
      <c r="C20" s="18"/>
      <c r="D20" s="18"/>
      <c r="E20" s="18"/>
      <c r="F20" s="2"/>
      <c r="G20" s="18"/>
      <c r="H20" s="18"/>
      <c r="I20" s="1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49"/>
      <c r="B21" s="18"/>
      <c r="C21" s="18"/>
      <c r="D21" s="18"/>
      <c r="E21" s="18"/>
      <c r="F21" s="2"/>
      <c r="G21" s="18"/>
      <c r="H21" s="18"/>
      <c r="I21" s="1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57"/>
      <c r="C24" s="57"/>
      <c r="D24" s="57"/>
      <c r="E24" s="57"/>
      <c r="F24" s="57"/>
      <c r="G24" s="57"/>
      <c r="H24" s="57"/>
      <c r="I24" s="57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65"/>
      <c r="C25" s="65"/>
      <c r="D25" s="65"/>
      <c r="E25" s="65"/>
      <c r="F25" s="65"/>
      <c r="G25" s="65"/>
      <c r="H25" s="65"/>
      <c r="I25" s="65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57"/>
      <c r="B26" s="57"/>
      <c r="C26" s="57"/>
      <c r="D26" s="57"/>
      <c r="E26" s="57"/>
      <c r="F26" s="57"/>
      <c r="G26" s="57"/>
      <c r="H26" s="57"/>
      <c r="I26" s="57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15" t="s">
        <v>280</v>
      </c>
      <c r="B27" s="215"/>
      <c r="C27" s="215"/>
      <c r="D27" s="215"/>
      <c r="E27" s="215"/>
      <c r="F27" s="215"/>
      <c r="G27" s="66"/>
      <c r="H27" s="66"/>
      <c r="I27" s="66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.75" customHeight="1">
      <c r="A28" s="215"/>
      <c r="B28" s="215"/>
      <c r="C28" s="215"/>
      <c r="D28" s="215"/>
      <c r="E28" s="215"/>
      <c r="F28" s="215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hidden="1" customHeight="1">
      <c r="A31" s="67" t="s">
        <v>203</v>
      </c>
      <c r="B31" s="68" t="s">
        <v>222</v>
      </c>
      <c r="C31" s="69"/>
      <c r="D31" s="69"/>
      <c r="E31" s="69"/>
      <c r="F31" s="69"/>
      <c r="G31" s="69"/>
      <c r="H31" s="69"/>
      <c r="I31" s="70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hidden="1" customHeight="1">
      <c r="A32" s="67" t="s">
        <v>203</v>
      </c>
      <c r="B32" s="71" t="s">
        <v>223</v>
      </c>
      <c r="C32" s="71" t="s">
        <v>224</v>
      </c>
      <c r="D32" s="71" t="s">
        <v>225</v>
      </c>
      <c r="E32" s="71" t="s">
        <v>226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hidden="1" customHeight="1">
      <c r="A33" s="68" t="s">
        <v>213</v>
      </c>
      <c r="B33" s="69"/>
      <c r="C33" s="69"/>
      <c r="D33" s="69"/>
      <c r="E33" s="69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hidden="1" customHeight="1">
      <c r="A34" s="72" t="s">
        <v>215</v>
      </c>
      <c r="B34" s="73"/>
      <c r="C34" s="73"/>
      <c r="D34" s="73"/>
      <c r="E34" s="73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hidden="1" customHeight="1">
      <c r="A35" s="71" t="s">
        <v>217</v>
      </c>
      <c r="B35" s="74">
        <v>419</v>
      </c>
      <c r="C35" s="74">
        <v>480</v>
      </c>
      <c r="D35" s="74">
        <v>514.70000000000005</v>
      </c>
      <c r="E35" s="74">
        <v>469.7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hidden="1" customHeight="1">
      <c r="A36" s="71" t="s">
        <v>219</v>
      </c>
      <c r="B36" s="74">
        <v>307.8</v>
      </c>
      <c r="C36" s="74">
        <v>353.7</v>
      </c>
      <c r="D36" s="74">
        <v>365.4</v>
      </c>
      <c r="E36" s="74">
        <v>347.6</v>
      </c>
      <c r="F36" s="1"/>
      <c r="G36" s="1">
        <f t="shared" ref="G36:G37" si="6">C36*100/$B36</f>
        <v>114.91228070175438</v>
      </c>
      <c r="H36" s="1">
        <f t="shared" ref="H36:I36" si="7">D36*100/$B$36</f>
        <v>118.71345029239765</v>
      </c>
      <c r="I36" s="1">
        <f t="shared" si="7"/>
        <v>112.9304743339831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hidden="1" customHeight="1">
      <c r="A37" s="71" t="s">
        <v>220</v>
      </c>
      <c r="B37" s="74">
        <v>111.2</v>
      </c>
      <c r="C37" s="74">
        <v>126.3</v>
      </c>
      <c r="D37" s="74">
        <v>149.30000000000001</v>
      </c>
      <c r="E37" s="74">
        <v>122.2</v>
      </c>
      <c r="F37" s="1"/>
      <c r="G37" s="1">
        <f t="shared" si="6"/>
        <v>113.57913669064747</v>
      </c>
      <c r="H37" s="1">
        <f t="shared" ref="H37:I37" si="8">D37*100/$B$37</f>
        <v>134.26258992805757</v>
      </c>
      <c r="I37" s="1">
        <f t="shared" si="8"/>
        <v>109.89208633093524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hidden="1" customHeight="1">
      <c r="A38" s="1"/>
      <c r="B38" s="71" t="s">
        <v>204</v>
      </c>
      <c r="C38" s="71" t="s">
        <v>205</v>
      </c>
      <c r="D38" s="71" t="s">
        <v>206</v>
      </c>
      <c r="E38" s="71" t="s">
        <v>207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hidden="1" customHeight="1">
      <c r="A39" s="71" t="s">
        <v>217</v>
      </c>
      <c r="B39" s="74">
        <v>404.2</v>
      </c>
      <c r="C39" s="74">
        <v>414.3</v>
      </c>
      <c r="D39" s="74">
        <v>469.5</v>
      </c>
      <c r="E39" s="74">
        <v>422</v>
      </c>
      <c r="F39" s="2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hidden="1" customHeight="1">
      <c r="A40" s="71" t="s">
        <v>219</v>
      </c>
      <c r="B40" s="74">
        <v>306.2</v>
      </c>
      <c r="C40" s="74">
        <v>326</v>
      </c>
      <c r="D40" s="74">
        <v>355.7</v>
      </c>
      <c r="E40" s="74">
        <v>335</v>
      </c>
      <c r="F40" s="2"/>
      <c r="G40" s="1">
        <f t="shared" ref="G40:I40" si="9">C40*100/$B40</f>
        <v>106.46636185499673</v>
      </c>
      <c r="H40" s="1">
        <f t="shared" si="9"/>
        <v>116.16590463749183</v>
      </c>
      <c r="I40" s="1">
        <f t="shared" si="9"/>
        <v>109.40561724363161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hidden="1" customHeight="1">
      <c r="A41" s="71" t="s">
        <v>220</v>
      </c>
      <c r="B41" s="74">
        <v>98</v>
      </c>
      <c r="C41" s="74">
        <v>88.3</v>
      </c>
      <c r="D41" s="74">
        <v>113.7</v>
      </c>
      <c r="E41" s="74">
        <v>87.1</v>
      </c>
      <c r="F41" s="2"/>
      <c r="G41" s="1">
        <f t="shared" ref="G41:I41" si="10">C41*100/$B41</f>
        <v>90.102040816326536</v>
      </c>
      <c r="H41" s="1">
        <f t="shared" si="10"/>
        <v>116.0204081632653</v>
      </c>
      <c r="I41" s="1">
        <f t="shared" si="10"/>
        <v>88.877551020408163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1">
    <mergeCell ref="A27:F28"/>
  </mergeCells>
  <printOptions horizontalCentered="1"/>
  <pageMargins left="0.25" right="0.25" top="0.75" bottom="0.75" header="0" footer="0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4"/>
  </sheetPr>
  <dimension ref="A1:Q1000"/>
  <sheetViews>
    <sheetView workbookViewId="0">
      <selection activeCell="A28" sqref="A28:C28"/>
    </sheetView>
  </sheetViews>
  <sheetFormatPr baseColWidth="10" defaultColWidth="14.42578125" defaultRowHeight="15" customHeight="1"/>
  <cols>
    <col min="1" max="12" width="8.85546875" customWidth="1"/>
  </cols>
  <sheetData>
    <row r="1" spans="1:12">
      <c r="A1" s="94" t="s">
        <v>283</v>
      </c>
      <c r="B1" s="1"/>
      <c r="C1" s="1"/>
      <c r="D1" s="1"/>
      <c r="E1" s="1"/>
      <c r="F1" s="1"/>
      <c r="G1" s="2"/>
      <c r="H1" s="2"/>
      <c r="I1" s="1"/>
      <c r="J1" s="1"/>
      <c r="K1" s="1"/>
      <c r="L1" s="2"/>
    </row>
    <row r="2" spans="1:12">
      <c r="A2" s="1"/>
      <c r="B2" s="1"/>
      <c r="C2" s="1"/>
      <c r="D2" s="1"/>
      <c r="E2" s="1"/>
      <c r="F2" s="1"/>
      <c r="G2" s="2"/>
      <c r="H2" s="2"/>
      <c r="I2" s="1"/>
      <c r="J2" s="1"/>
      <c r="K2" s="1"/>
      <c r="L2" s="2"/>
    </row>
    <row r="3" spans="1:12">
      <c r="A3" s="88"/>
      <c r="B3" s="88" t="s">
        <v>227</v>
      </c>
      <c r="C3" s="88" t="s">
        <v>228</v>
      </c>
      <c r="D3" s="88" t="s">
        <v>229</v>
      </c>
      <c r="E3" s="88" t="s">
        <v>230</v>
      </c>
      <c r="F3" s="1"/>
      <c r="G3" s="2"/>
      <c r="H3" s="2"/>
      <c r="I3" s="1"/>
      <c r="J3" s="1"/>
      <c r="K3" s="1"/>
      <c r="L3" s="2"/>
    </row>
    <row r="4" spans="1:12" ht="12.75" customHeight="1">
      <c r="A4" s="88" t="s">
        <v>231</v>
      </c>
      <c r="B4" s="89">
        <v>0.50795698924731181</v>
      </c>
      <c r="C4" s="89">
        <v>0.37859154929577465</v>
      </c>
      <c r="D4" s="89">
        <v>0.6990500863557858</v>
      </c>
      <c r="E4" s="89">
        <v>0.71022205909341163</v>
      </c>
      <c r="F4" s="1"/>
      <c r="G4" s="2"/>
      <c r="H4" s="2"/>
      <c r="I4" s="1"/>
      <c r="J4" s="1"/>
      <c r="K4" s="1"/>
      <c r="L4" s="2"/>
    </row>
    <row r="5" spans="1:12">
      <c r="A5" s="88" t="s">
        <v>232</v>
      </c>
      <c r="B5" s="89">
        <v>0.21340258682146859</v>
      </c>
      <c r="C5" s="89">
        <v>0.26287775636151439</v>
      </c>
      <c r="D5" s="89">
        <v>0.28322425970323334</v>
      </c>
      <c r="E5" s="89">
        <v>0.23986846622219812</v>
      </c>
      <c r="F5" s="1"/>
      <c r="G5" s="2"/>
      <c r="H5" s="2"/>
      <c r="I5" s="1"/>
      <c r="J5" s="1"/>
      <c r="K5" s="1"/>
      <c r="L5" s="2"/>
    </row>
    <row r="6" spans="1:12" ht="12.75" customHeight="1">
      <c r="A6" s="88" t="s">
        <v>233</v>
      </c>
      <c r="B6" s="89">
        <v>0.16210958608019022</v>
      </c>
      <c r="C6" s="89">
        <v>0.18650171729634199</v>
      </c>
      <c r="D6" s="89">
        <v>0.1889264975312859</v>
      </c>
      <c r="E6" s="89">
        <v>0.18092961113845721</v>
      </c>
      <c r="F6" s="1"/>
      <c r="G6" s="2"/>
      <c r="H6" s="2"/>
      <c r="I6" s="1"/>
      <c r="J6" s="1"/>
      <c r="K6" s="1"/>
      <c r="L6" s="2"/>
    </row>
    <row r="7" spans="1:12">
      <c r="A7" s="88" t="s">
        <v>234</v>
      </c>
      <c r="B7" s="89">
        <v>0.10715282818694512</v>
      </c>
      <c r="C7" s="89">
        <v>0.13192021248893288</v>
      </c>
      <c r="D7" s="89">
        <v>0.11759450818130525</v>
      </c>
      <c r="E7" s="89">
        <v>8.549167114454595E-2</v>
      </c>
      <c r="F7" s="1"/>
      <c r="G7" s="2"/>
      <c r="H7" s="2"/>
      <c r="I7" s="1"/>
      <c r="J7" s="1"/>
      <c r="K7" s="1"/>
      <c r="L7" s="2"/>
    </row>
    <row r="8" spans="1:12" ht="12.75" customHeight="1">
      <c r="A8" s="216" t="s">
        <v>270</v>
      </c>
      <c r="B8" s="217"/>
      <c r="C8" s="217"/>
      <c r="D8" s="217"/>
      <c r="E8" s="217"/>
      <c r="F8" s="1"/>
      <c r="G8" s="2"/>
      <c r="H8" s="2"/>
      <c r="I8" s="1"/>
      <c r="J8" s="1"/>
      <c r="K8" s="1"/>
      <c r="L8" s="75"/>
    </row>
    <row r="9" spans="1:12">
      <c r="A9" s="180"/>
      <c r="B9" s="180"/>
      <c r="C9" s="180"/>
      <c r="D9" s="180"/>
      <c r="E9" s="180"/>
      <c r="F9" s="1"/>
      <c r="G9" s="2"/>
      <c r="H9" s="2"/>
      <c r="I9" s="1"/>
      <c r="J9" s="1"/>
      <c r="K9" s="1"/>
      <c r="L9" s="75"/>
    </row>
    <row r="10" spans="1:12" ht="12.75" customHeight="1">
      <c r="A10" s="180"/>
      <c r="B10" s="180"/>
      <c r="C10" s="180"/>
      <c r="D10" s="180"/>
      <c r="E10" s="180"/>
      <c r="F10" s="1"/>
      <c r="G10" s="2"/>
      <c r="H10" s="2"/>
      <c r="I10" s="1"/>
      <c r="J10" s="1"/>
      <c r="K10" s="1"/>
      <c r="L10" s="77"/>
    </row>
    <row r="11" spans="1:12">
      <c r="A11" s="180"/>
      <c r="B11" s="180"/>
      <c r="C11" s="180"/>
      <c r="D11" s="180"/>
      <c r="E11" s="180"/>
      <c r="F11" s="1"/>
      <c r="G11" s="2"/>
      <c r="H11" s="2"/>
      <c r="I11" s="1"/>
      <c r="J11" s="1"/>
      <c r="K11" s="1"/>
      <c r="L11" s="75"/>
    </row>
    <row r="12" spans="1:12">
      <c r="A12" s="1"/>
      <c r="B12" s="1"/>
      <c r="C12" s="2"/>
      <c r="D12" s="2"/>
      <c r="E12" s="2"/>
      <c r="F12" s="1"/>
      <c r="G12" s="2"/>
      <c r="H12" s="2"/>
      <c r="I12" s="1"/>
      <c r="J12" s="1"/>
      <c r="K12" s="1"/>
      <c r="L12" s="78"/>
    </row>
    <row r="13" spans="1:12">
      <c r="A13" s="1"/>
      <c r="B13" s="1"/>
      <c r="C13" s="2"/>
      <c r="D13" s="2"/>
      <c r="E13" s="2"/>
      <c r="F13" s="1"/>
      <c r="G13" s="2"/>
      <c r="H13" s="2"/>
      <c r="I13" s="1"/>
      <c r="J13" s="1"/>
      <c r="K13" s="1"/>
      <c r="L13" s="78"/>
    </row>
    <row r="14" spans="1:12">
      <c r="A14" s="1"/>
      <c r="B14" s="1"/>
      <c r="C14" s="2"/>
      <c r="D14" s="2"/>
      <c r="E14" s="2"/>
      <c r="F14" s="1"/>
      <c r="G14" s="2"/>
      <c r="H14" s="2"/>
      <c r="I14" s="1"/>
      <c r="J14" s="1"/>
      <c r="K14" s="1"/>
      <c r="L14" s="78"/>
    </row>
    <row r="15" spans="1:12">
      <c r="A15" s="1"/>
      <c r="B15" s="1"/>
      <c r="C15" s="2"/>
      <c r="D15" s="2"/>
      <c r="E15" s="2"/>
      <c r="F15" s="1"/>
      <c r="G15" s="2"/>
      <c r="H15" s="2"/>
      <c r="I15" s="1"/>
      <c r="J15" s="1"/>
      <c r="K15" s="1"/>
      <c r="L15" s="78"/>
    </row>
    <row r="16" spans="1:12">
      <c r="A16" s="1"/>
      <c r="B16" s="1"/>
      <c r="C16" s="2"/>
      <c r="D16" s="2"/>
      <c r="E16" s="2"/>
      <c r="F16" s="1"/>
      <c r="G16" s="2"/>
      <c r="H16" s="2"/>
      <c r="I16" s="1"/>
      <c r="J16" s="1"/>
      <c r="K16" s="1"/>
      <c r="L16" s="78"/>
    </row>
    <row r="17" spans="1:12">
      <c r="A17" s="1"/>
      <c r="B17" s="1"/>
      <c r="C17" s="2"/>
      <c r="D17" s="2"/>
      <c r="E17" s="2"/>
      <c r="F17" s="1"/>
      <c r="G17" s="2"/>
      <c r="H17" s="2"/>
      <c r="I17" s="1"/>
      <c r="J17" s="1"/>
      <c r="K17" s="1"/>
      <c r="L17" s="78"/>
    </row>
    <row r="18" spans="1:12">
      <c r="A18" s="1"/>
      <c r="B18" s="1"/>
      <c r="C18" s="2"/>
      <c r="D18" s="2"/>
      <c r="E18" s="2"/>
      <c r="F18" s="1"/>
      <c r="G18" s="2"/>
      <c r="H18" s="2"/>
      <c r="I18" s="1"/>
      <c r="J18" s="1"/>
      <c r="K18" s="1"/>
      <c r="L18" s="78"/>
    </row>
    <row r="19" spans="1:12">
      <c r="A19" s="1"/>
      <c r="B19" s="1"/>
      <c r="C19" s="2"/>
      <c r="D19" s="2"/>
      <c r="E19" s="2"/>
      <c r="F19" s="1"/>
      <c r="G19" s="2"/>
      <c r="H19" s="2"/>
      <c r="I19" s="1"/>
      <c r="J19" s="1"/>
      <c r="K19" s="1"/>
      <c r="L19" s="78"/>
    </row>
    <row r="20" spans="1:12">
      <c r="A20" s="1"/>
      <c r="B20" s="1"/>
      <c r="C20" s="2"/>
      <c r="D20" s="2"/>
      <c r="E20" s="2"/>
      <c r="F20" s="1"/>
      <c r="G20" s="2"/>
      <c r="H20" s="2"/>
      <c r="I20" s="1"/>
      <c r="J20" s="1"/>
      <c r="K20" s="1"/>
      <c r="L20" s="78"/>
    </row>
    <row r="21" spans="1:12" ht="15.75" customHeight="1">
      <c r="A21" s="1"/>
      <c r="B21" s="1"/>
      <c r="C21" s="2"/>
      <c r="D21" s="2"/>
      <c r="E21" s="2"/>
      <c r="F21" s="1"/>
      <c r="G21" s="2"/>
      <c r="H21" s="2"/>
      <c r="I21" s="1"/>
      <c r="J21" s="1"/>
      <c r="K21" s="1"/>
      <c r="L21" s="78"/>
    </row>
    <row r="22" spans="1:12" ht="15.75" customHeight="1">
      <c r="A22" s="1"/>
      <c r="B22" s="1"/>
      <c r="C22" s="2"/>
      <c r="D22" s="2"/>
      <c r="E22" s="2"/>
      <c r="F22" s="1"/>
      <c r="G22" s="2"/>
      <c r="H22" s="2"/>
      <c r="I22" s="1"/>
      <c r="J22" s="1"/>
      <c r="K22" s="1"/>
      <c r="L22" s="78"/>
    </row>
    <row r="23" spans="1:12" ht="15.75" customHeight="1">
      <c r="A23" s="1"/>
      <c r="B23" s="1"/>
      <c r="C23" s="2"/>
      <c r="D23" s="2"/>
      <c r="E23" s="2"/>
      <c r="F23" s="1"/>
      <c r="G23" s="2"/>
      <c r="H23" s="2"/>
      <c r="I23" s="1"/>
      <c r="J23" s="1"/>
      <c r="K23" s="1"/>
      <c r="L23" s="78"/>
    </row>
    <row r="24" spans="1:12" ht="15.75" customHeight="1">
      <c r="A24" s="1"/>
      <c r="B24" s="1"/>
      <c r="C24" s="2"/>
      <c r="D24" s="2"/>
      <c r="E24" s="2"/>
      <c r="F24" s="1"/>
      <c r="G24" s="2"/>
      <c r="H24" s="2"/>
      <c r="I24" s="1"/>
      <c r="J24" s="1"/>
      <c r="K24" s="1"/>
      <c r="L24" s="2"/>
    </row>
    <row r="25" spans="1:12" ht="15.75" customHeight="1">
      <c r="A25" s="1"/>
      <c r="B25" s="1"/>
      <c r="C25" s="2"/>
      <c r="D25" s="2"/>
      <c r="E25" s="2"/>
      <c r="F25" s="1"/>
      <c r="G25" s="2"/>
      <c r="H25" s="2"/>
      <c r="I25" s="1"/>
      <c r="J25" s="1"/>
      <c r="K25" s="1"/>
      <c r="L25" s="2"/>
    </row>
    <row r="26" spans="1:12" ht="15.75" customHeight="1">
      <c r="A26" s="1"/>
      <c r="B26" s="1"/>
      <c r="C26" s="2"/>
      <c r="D26" s="2"/>
      <c r="E26" s="2"/>
      <c r="F26" s="1"/>
      <c r="G26" s="2"/>
      <c r="H26" s="2"/>
      <c r="I26" s="1"/>
      <c r="J26" s="1"/>
      <c r="K26" s="1"/>
      <c r="L26" s="76"/>
    </row>
    <row r="27" spans="1:12" ht="15.75" customHeight="1">
      <c r="A27" s="1"/>
      <c r="B27" s="1"/>
      <c r="C27" s="2"/>
      <c r="D27" s="2"/>
      <c r="E27" s="2"/>
      <c r="F27" s="1"/>
      <c r="G27" s="2"/>
      <c r="H27" s="2"/>
      <c r="I27" s="1"/>
      <c r="J27" s="1"/>
      <c r="K27" s="1"/>
      <c r="L27" s="76"/>
    </row>
    <row r="28" spans="1:12" ht="15.75" customHeight="1">
      <c r="A28" s="2"/>
      <c r="B28" s="1"/>
      <c r="C28" s="2"/>
      <c r="D28" s="2"/>
      <c r="E28" s="2"/>
      <c r="F28" s="1"/>
      <c r="G28" s="2"/>
      <c r="H28" s="2"/>
      <c r="I28" s="79"/>
      <c r="J28" s="80"/>
      <c r="K28" s="81"/>
      <c r="L28" s="76"/>
    </row>
    <row r="29" spans="1:12" ht="15.75" customHeight="1">
      <c r="A29" s="2"/>
      <c r="B29" s="1"/>
      <c r="C29" s="2"/>
      <c r="D29" s="2"/>
      <c r="E29" s="2"/>
      <c r="F29" s="1"/>
      <c r="G29" s="2"/>
      <c r="H29" s="2"/>
      <c r="I29" s="79"/>
      <c r="J29" s="80"/>
      <c r="K29" s="81"/>
      <c r="L29" s="2"/>
    </row>
    <row r="30" spans="1:12" ht="15.75" customHeight="1">
      <c r="A30" s="2"/>
      <c r="B30" s="20" t="s">
        <v>221</v>
      </c>
      <c r="C30" s="2"/>
      <c r="D30" s="2"/>
      <c r="E30" s="2"/>
      <c r="F30" s="7"/>
      <c r="G30" s="2"/>
      <c r="H30" s="2"/>
      <c r="I30" s="79"/>
      <c r="J30" s="80"/>
      <c r="K30" s="81"/>
      <c r="L30" s="2"/>
    </row>
    <row r="31" spans="1:12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7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7" ht="3" customHeight="1">
      <c r="A34" s="2"/>
      <c r="B34" s="180" t="s">
        <v>257</v>
      </c>
      <c r="C34" s="180"/>
      <c r="D34" s="180"/>
      <c r="E34" s="180"/>
      <c r="F34" s="180"/>
      <c r="G34" s="180"/>
      <c r="H34" s="180"/>
      <c r="I34" s="180"/>
      <c r="J34" s="180"/>
      <c r="K34" s="2"/>
      <c r="L34" s="2"/>
      <c r="M34" s="2"/>
      <c r="N34" s="2"/>
      <c r="O34" s="2"/>
      <c r="P34" s="2"/>
      <c r="Q34" s="2"/>
    </row>
    <row r="35" spans="1:17" ht="15.75" customHeight="1">
      <c r="A35" s="2"/>
      <c r="B35" s="180"/>
      <c r="C35" s="180"/>
      <c r="D35" s="180"/>
      <c r="E35" s="180"/>
      <c r="F35" s="180"/>
      <c r="G35" s="180"/>
      <c r="H35" s="180"/>
      <c r="I35" s="180"/>
      <c r="J35" s="180"/>
      <c r="K35" s="2"/>
      <c r="L35" s="2"/>
      <c r="M35" s="2"/>
      <c r="N35" s="2"/>
      <c r="O35" s="2"/>
      <c r="P35" s="2"/>
      <c r="Q35" s="2"/>
    </row>
    <row r="36" spans="1:17" ht="15.75" customHeight="1">
      <c r="A36" s="2"/>
      <c r="B36" s="180"/>
      <c r="C36" s="180"/>
      <c r="D36" s="180"/>
      <c r="E36" s="180"/>
      <c r="F36" s="180"/>
      <c r="G36" s="180"/>
      <c r="H36" s="180"/>
      <c r="I36" s="180"/>
      <c r="J36" s="180"/>
      <c r="K36" s="2"/>
      <c r="L36" s="2"/>
      <c r="M36" s="2"/>
      <c r="N36" s="2"/>
      <c r="O36" s="2"/>
      <c r="P36" s="2"/>
      <c r="Q36" s="2"/>
    </row>
    <row r="37" spans="1:17" ht="13.5" customHeight="1">
      <c r="A37" s="2"/>
      <c r="B37" s="87"/>
      <c r="C37" s="87"/>
      <c r="D37" s="87"/>
      <c r="E37" s="87"/>
      <c r="F37" s="87"/>
      <c r="G37" s="87"/>
      <c r="H37" s="87"/>
      <c r="I37" s="87"/>
      <c r="J37" s="87"/>
      <c r="K37" s="2"/>
      <c r="L37" s="2"/>
      <c r="M37" s="2"/>
      <c r="N37" s="2"/>
      <c r="O37" s="2"/>
      <c r="P37" s="2"/>
      <c r="Q37" s="2"/>
    </row>
    <row r="38" spans="1:17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7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7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7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7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7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7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7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7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7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1:12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1:12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1:1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1:12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1:12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1:12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1:12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1:12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1:12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1:12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1:12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1:12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1: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1:12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1:12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1:12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1:12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1:12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1:12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1:12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1:12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1:12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1:1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1:12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1:12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1:12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1:12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1:12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1:12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1:12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1:12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1:12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1:1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1:12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1:12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1:12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1:12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1:12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1:12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1:12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1:12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1:12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1:1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1:12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1:12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1:12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1:12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1:12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1:12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1:12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1:12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1:12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1:1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1:12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1:12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1:12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1:12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1:12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1:12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1:12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1:12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1:12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1:1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1:12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1:12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1:12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1:12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1:12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1:12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1:12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1:12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1:12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1:1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1:12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1:12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1:12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1:12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1:12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1:12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1:12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1:12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1:12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1:1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1:12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1:12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1:12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1:12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1:12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1:12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1:12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1:12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1:12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1:1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1:12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1:12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1:12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1:12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1:12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1:12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1:12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1:12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1:12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1:1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1:12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1:12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1:12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1:12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1:12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1:12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1:12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1:12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1:12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1: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1:12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1:12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1:12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1:12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1:12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1:12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1:12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1:12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1:12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1:1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1:12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1:12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1:12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1:12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1:12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1:12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1:12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1:12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1:12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1:1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1:12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1:12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1:12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1:12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1:12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1:12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1:12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1:12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1:12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1:1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1:12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1:12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1:12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1:12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1:12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1:12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1:12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1:12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1:12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1:1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spans="1:12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spans="1:12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 spans="1:12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spans="1:12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 spans="1:12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 spans="1:12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 spans="1:12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 spans="1:12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 spans="1:12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 spans="1:1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 spans="1:12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 spans="1:12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 spans="1:12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 spans="1:12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 spans="1:12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 spans="1:12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 spans="1:12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 spans="1:12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 spans="1:12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 spans="1:1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 spans="1:12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 spans="1:12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 spans="1:12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 spans="1:12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 spans="1:12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 spans="1:12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 spans="1:12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 spans="1:12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 spans="1:12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 spans="1:1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 spans="1:12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 spans="1:12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 spans="1:12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 spans="1:12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 spans="1:12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 spans="1:12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 spans="1:12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 spans="1:12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 spans="1:12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 spans="1:1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 spans="1:12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 spans="1:12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 spans="1:12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 spans="1:12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 spans="1:12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 spans="1:12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 spans="1:12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 spans="1:12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 spans="1:12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 spans="1:1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 spans="1:12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 spans="1:12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 spans="1:12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 spans="1:12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 spans="1:12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 spans="1:12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 spans="1:12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 spans="1:12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 spans="1:12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 spans="1: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 spans="1:12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 spans="1:12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 spans="1:12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 spans="1:12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 spans="1:12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 spans="1:12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 spans="1:12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 spans="1:12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 spans="1:12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 spans="1:1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 spans="1:12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 spans="1:12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 spans="1:12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 spans="1:12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 spans="1:12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 spans="1:12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 spans="1:12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 spans="1:12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 spans="1:12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 spans="1:1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 spans="1:12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 spans="1:12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 spans="1:12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 spans="1:12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 spans="1:12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 spans="1:12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 spans="1:12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 spans="1:12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 spans="1:12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 spans="1:1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 spans="1:12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 spans="1:12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 spans="1:12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 spans="1:12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 spans="1:12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 spans="1:12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 spans="1:12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 spans="1:12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 spans="1:12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 spans="1:1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 spans="1:12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 spans="1:12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 spans="1:12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 spans="1:12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 spans="1:12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 spans="1:12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 spans="1:12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 spans="1:12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 spans="1:12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 spans="1:1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 spans="1:12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 spans="1:12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 spans="1:12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 spans="1:12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 spans="1:12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 spans="1:12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 spans="1:12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 spans="1:12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 spans="1:12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 spans="1:1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 spans="1:12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 spans="1:12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 spans="1:12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 spans="1:12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 spans="1:12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 spans="1:12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 spans="1:12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 spans="1:12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 spans="1:12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 spans="1:1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 spans="1:12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 spans="1:12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 spans="1:12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 spans="1:12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 spans="1:12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 spans="1:12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 spans="1:12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 spans="1:12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 spans="1:12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 spans="1:1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 spans="1:12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 spans="1:12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 spans="1:12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 spans="1:12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 spans="1:12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 spans="1:12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 spans="1:12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 spans="1:12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 spans="1:12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 spans="1:1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 spans="1:12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 spans="1:12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 spans="1:12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 spans="1:12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 spans="1:12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 spans="1:12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 spans="1:12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 spans="1:12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 spans="1:12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 spans="1: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 spans="1:12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 spans="1:12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 spans="1:12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 spans="1:12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 spans="1:12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 spans="1:12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 spans="1:12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 spans="1:12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 spans="1:12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 spans="1:1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 spans="1:12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 spans="1:12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 spans="1:12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 spans="1:12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 spans="1:12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 spans="1:12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 spans="1:12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 spans="1:12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 spans="1:12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 spans="1:1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 spans="1:12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 spans="1:12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 spans="1:12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 spans="1:12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 spans="1:12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 spans="1:12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 spans="1:12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 spans="1:12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 spans="1:12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 spans="1:1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 spans="1:12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 spans="1:12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 spans="1:12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 spans="1:12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 spans="1:12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 spans="1:12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 spans="1:12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 spans="1:12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 spans="1:12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 spans="1:1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 spans="1:12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 spans="1:12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 spans="1:12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 spans="1:12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 spans="1:12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 spans="1:12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 spans="1:12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 spans="1:12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 spans="1:12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 spans="1:1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 spans="1:12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 spans="1:12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 spans="1:12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 spans="1:12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 spans="1:12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 spans="1:12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 spans="1:12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 spans="1:12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 spans="1:12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 spans="1:1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 spans="1:12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 spans="1:12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 spans="1:12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 spans="1:12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 spans="1:12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 spans="1:12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 spans="1:12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 spans="1:12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 spans="1:12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 spans="1:1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 spans="1:12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 spans="1:12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 spans="1:12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 spans="1:12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 spans="1:12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 spans="1:12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 spans="1:12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 spans="1:12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 spans="1:12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 spans="1:1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 spans="1:12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</row>
    <row r="894" spans="1:12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 spans="1:12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 spans="1:12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 spans="1:12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</row>
    <row r="898" spans="1:12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 spans="1:12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 spans="1:12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 spans="1:12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</row>
    <row r="902" spans="1:1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 spans="1:12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</row>
    <row r="904" spans="1:12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 spans="1:12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</row>
    <row r="906" spans="1:12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 spans="1:12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</row>
    <row r="908" spans="1:12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 spans="1:12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</row>
    <row r="910" spans="1:12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 spans="1:12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</row>
    <row r="912" spans="1: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 spans="1:12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</row>
    <row r="914" spans="1:12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 spans="1:12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</row>
    <row r="916" spans="1:12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 spans="1:12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</row>
    <row r="918" spans="1:12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 spans="1:12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 spans="1:12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 spans="1:12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</row>
    <row r="922" spans="1:1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 spans="1:12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</row>
    <row r="924" spans="1:12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 spans="1:12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 spans="1:12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 spans="1:12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</row>
    <row r="928" spans="1:12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 spans="1:12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</row>
    <row r="930" spans="1:12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</row>
    <row r="931" spans="1:12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</row>
    <row r="932" spans="1:1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</row>
    <row r="933" spans="1:12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</row>
    <row r="934" spans="1:12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 spans="1:12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</row>
    <row r="936" spans="1:12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 spans="1:12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 spans="1:12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 spans="1:12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</row>
    <row r="940" spans="1:12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 spans="1:12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</row>
    <row r="942" spans="1:1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 spans="1:12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</row>
    <row r="944" spans="1:12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 spans="1:12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</row>
    <row r="946" spans="1:12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 spans="1:12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</row>
    <row r="948" spans="1:12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 spans="1:12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</row>
    <row r="950" spans="1:12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 spans="1:12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 spans="1:1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 spans="1:12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</row>
    <row r="954" spans="1:12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 spans="1:12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</row>
    <row r="956" spans="1:12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 spans="1:12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 spans="1:12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</row>
    <row r="959" spans="1:12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</row>
    <row r="960" spans="1:12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 spans="1:12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</row>
    <row r="962" spans="1:1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</row>
    <row r="963" spans="1:12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</row>
    <row r="964" spans="1:12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</row>
    <row r="965" spans="1:12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</row>
    <row r="966" spans="1:12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</row>
    <row r="967" spans="1:12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</row>
    <row r="968" spans="1:12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</row>
    <row r="969" spans="1:12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</row>
    <row r="970" spans="1:12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</row>
    <row r="971" spans="1:12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</row>
    <row r="972" spans="1:1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</row>
    <row r="973" spans="1:12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</row>
    <row r="974" spans="1:12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</row>
    <row r="975" spans="1:12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</row>
    <row r="976" spans="1:12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</row>
    <row r="977" spans="1:12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</row>
    <row r="978" spans="1:12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</row>
    <row r="979" spans="1:12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</row>
    <row r="980" spans="1:12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</row>
    <row r="981" spans="1:12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</row>
    <row r="982" spans="1:1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</row>
    <row r="983" spans="1:12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</row>
    <row r="984" spans="1:12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</row>
    <row r="985" spans="1:12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</row>
    <row r="986" spans="1:12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</row>
    <row r="987" spans="1:12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</row>
    <row r="988" spans="1:12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</row>
    <row r="989" spans="1:12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</row>
    <row r="990" spans="1:12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</row>
    <row r="991" spans="1:12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</row>
    <row r="992" spans="1:1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</row>
    <row r="993" spans="1:12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</row>
    <row r="994" spans="1:12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</row>
    <row r="995" spans="1:12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</row>
    <row r="996" spans="1:12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</row>
    <row r="997" spans="1:12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</row>
    <row r="998" spans="1:12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</row>
    <row r="999" spans="1:12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</row>
    <row r="1000" spans="1:12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</row>
  </sheetData>
  <mergeCells count="2">
    <mergeCell ref="A8:E11"/>
    <mergeCell ref="B34:J36"/>
  </mergeCells>
  <printOptions horizontalCentered="1"/>
  <pageMargins left="0.78749999999999998" right="0.78749999999999998" top="0.98402777777777795" bottom="0.98402777777777795" header="0" footer="0"/>
  <pageSetup paperSize="9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4"/>
  </sheetPr>
  <dimension ref="A1:Z999"/>
  <sheetViews>
    <sheetView workbookViewId="0">
      <selection activeCell="A28" sqref="A28:C28"/>
    </sheetView>
  </sheetViews>
  <sheetFormatPr baseColWidth="10" defaultColWidth="14.42578125" defaultRowHeight="15" customHeight="1"/>
  <cols>
    <col min="1" max="26" width="8.85546875" customWidth="1"/>
  </cols>
  <sheetData>
    <row r="1" spans="1:26">
      <c r="A1" s="2" t="s">
        <v>235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1"/>
      <c r="B3" s="2" t="s">
        <v>236</v>
      </c>
      <c r="C3" s="2" t="s">
        <v>237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>
        <v>2005</v>
      </c>
      <c r="B4" s="7">
        <v>-2.5101974526715601E-2</v>
      </c>
      <c r="C4" s="7">
        <v>-0.18279569892473099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>
        <v>2006</v>
      </c>
      <c r="B5" s="7">
        <v>-5.7538069631671199E-2</v>
      </c>
      <c r="C5" s="7">
        <v>-5.5401662049861501E-2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>
        <v>2007</v>
      </c>
      <c r="B6" s="7">
        <v>3.0707600909581401E-2</v>
      </c>
      <c r="C6" s="7">
        <v>0.15395894428152501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>
        <v>2008</v>
      </c>
      <c r="B7" s="7">
        <v>0.31865810736125599</v>
      </c>
      <c r="C7" s="7">
        <v>0.476493011435832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>
        <v>2009</v>
      </c>
      <c r="B8" s="7">
        <v>0.51446712910801295</v>
      </c>
      <c r="C8" s="7">
        <v>0.81970740103270201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>
        <v>2010</v>
      </c>
      <c r="B9" s="7">
        <v>0.114342375046217</v>
      </c>
      <c r="C9" s="7">
        <v>0.13974934972806799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>
        <v>2011</v>
      </c>
      <c r="B10" s="7">
        <v>4.5968967930310597E-3</v>
      </c>
      <c r="C10" s="7">
        <v>7.9668049792531101E-2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>
        <v>2012</v>
      </c>
      <c r="B11" s="7">
        <v>5.1410390369471801E-2</v>
      </c>
      <c r="C11" s="7">
        <v>9.3774019984627199E-2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>
        <v>2013</v>
      </c>
      <c r="B12" s="7">
        <v>-6.0104348024745798E-2</v>
      </c>
      <c r="C12" s="7">
        <v>-4.2867182009838398E-2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>
        <v>2014</v>
      </c>
      <c r="B13" s="7">
        <v>-8.3576569149528698E-2</v>
      </c>
      <c r="C13" s="7">
        <v>-0.11361967694566801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>
        <v>2015</v>
      </c>
      <c r="B14" s="7">
        <v>-0.110098799814336</v>
      </c>
      <c r="C14" s="7">
        <v>-0.11679436736384299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>
        <v>2016</v>
      </c>
      <c r="B15" s="7">
        <v>-0.13094297820763101</v>
      </c>
      <c r="C15" s="7">
        <v>-0.19695193434935501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>
        <v>2017</v>
      </c>
      <c r="B16" s="7">
        <v>-0.117039823034141</v>
      </c>
      <c r="C16" s="7">
        <v>-0.108613138686131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>
        <v>2018</v>
      </c>
      <c r="B17" s="7">
        <v>-5.5350828215149903E-2</v>
      </c>
      <c r="C17" s="7">
        <v>-4.45463478545692E-2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>
        <v>2019</v>
      </c>
      <c r="B18" s="7">
        <v>-2.3985170312545999E-5</v>
      </c>
      <c r="C18" s="7">
        <v>4.2000000000000003E-2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>
        <v>2020</v>
      </c>
      <c r="B19" s="7">
        <v>0.50170300544482005</v>
      </c>
      <c r="C19" s="7">
        <v>0.33815789473684199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>
        <v>2021</v>
      </c>
      <c r="B20" s="7">
        <v>-0.10199999999999999</v>
      </c>
      <c r="C20" s="7">
        <v>-5.7000000000000002E-2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5.25" customHeight="1">
      <c r="B21" s="2"/>
      <c r="C21" s="2"/>
      <c r="D21" s="218" t="s">
        <v>284</v>
      </c>
      <c r="E21" s="219"/>
      <c r="F21" s="219"/>
      <c r="G21" s="219"/>
      <c r="H21" s="219"/>
      <c r="I21" s="219"/>
      <c r="J21" s="219"/>
      <c r="K21" s="219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19"/>
      <c r="E22" s="219"/>
      <c r="F22" s="219"/>
      <c r="G22" s="219"/>
      <c r="H22" s="219"/>
      <c r="I22" s="219"/>
      <c r="J22" s="219"/>
      <c r="K22" s="219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19"/>
      <c r="E23" s="219"/>
      <c r="F23" s="219"/>
      <c r="G23" s="219"/>
      <c r="H23" s="219"/>
      <c r="I23" s="219"/>
      <c r="J23" s="219"/>
      <c r="K23" s="219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4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1">
    <mergeCell ref="D21:K23"/>
  </mergeCells>
  <printOptions horizontalCentered="1"/>
  <pageMargins left="0.23611111111111099" right="0.23611111111111099" top="0.74791666666666701" bottom="0.74791666666666701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Índex de quadres i gràfics</vt:lpstr>
      <vt:lpstr>Q1</vt:lpstr>
      <vt:lpstr>Q2</vt:lpstr>
      <vt:lpstr>Q3</vt:lpstr>
      <vt:lpstr>Q4</vt:lpstr>
      <vt:lpstr>Q5</vt:lpstr>
      <vt:lpstr>Q6</vt:lpstr>
      <vt:lpstr>Q7</vt:lpstr>
      <vt:lpstr>Q8_</vt:lpstr>
      <vt:lpstr>Q9</vt:lpstr>
      <vt:lpstr>Q10</vt:lpstr>
      <vt:lpstr>Q11</vt:lpstr>
      <vt:lpstr>Q12</vt:lpstr>
      <vt:lpstr>Q13</vt:lpstr>
      <vt:lpstr>Q14</vt:lpstr>
      <vt:lpstr>Q15</vt:lpstr>
      <vt:lpstr>Q16</vt:lpstr>
      <vt:lpstr>Q17</vt:lpstr>
      <vt:lpstr>G1</vt:lpstr>
      <vt:lpstr>G2</vt:lpstr>
      <vt:lpstr>GA1</vt:lpstr>
      <vt:lpstr>GA2</vt:lpstr>
      <vt:lpstr>GA3</vt:lpstr>
      <vt:lpstr>GA4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Bethany Anne Ratcliffe</dc:creator>
  <cp:lastModifiedBy>Anna Grau Casajust</cp:lastModifiedBy>
  <dcterms:created xsi:type="dcterms:W3CDTF">2021-06-11T09:54:34Z</dcterms:created>
  <dcterms:modified xsi:type="dcterms:W3CDTF">2022-10-07T08:28:05Z</dcterms:modified>
</cp:coreProperties>
</file>